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oliver\Desktop\"/>
    </mc:Choice>
  </mc:AlternateContent>
  <xr:revisionPtr revIDLastSave="0" documentId="13_ncr:1_{1F2B9940-4F24-4BEA-83BE-5BC2BCFD4083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baja tensión" sheetId="1" state="hidden" r:id="rId1"/>
    <sheet name="media tension" sheetId="2" state="hidden" r:id="rId2"/>
    <sheet name="DATOS PARA FORMALIZAR CONTRATOS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8" i="3" l="1"/>
  <c r="B49" i="3" s="1"/>
  <c r="B52" i="3"/>
  <c r="B53" i="3" s="1"/>
  <c r="B55" i="3"/>
  <c r="B65" i="3" s="1"/>
  <c r="B66" i="3" s="1"/>
  <c r="B58" i="3"/>
  <c r="B59" i="3" s="1"/>
  <c r="B62" i="3"/>
  <c r="B63" i="3" s="1"/>
  <c r="B54" i="3" l="1"/>
  <c r="B64" i="3"/>
</calcChain>
</file>

<file path=xl/sharedStrings.xml><?xml version="1.0" encoding="utf-8"?>
<sst xmlns="http://schemas.openxmlformats.org/spreadsheetml/2006/main" count="252" uniqueCount="229">
  <si>
    <t>tipo de cable</t>
  </si>
  <si>
    <r>
      <t>AL 3x 1x120 Mm</t>
    </r>
    <r>
      <rPr>
        <vertAlign val="superscript"/>
        <sz val="10"/>
        <rFont val="Arial"/>
        <family val="2"/>
      </rPr>
      <t>2</t>
    </r>
  </si>
  <si>
    <r>
      <t>AL 3x 1x150 Mm</t>
    </r>
    <r>
      <rPr>
        <vertAlign val="superscript"/>
        <sz val="10"/>
        <rFont val="Arial"/>
        <family val="2"/>
      </rPr>
      <t>2</t>
    </r>
  </si>
  <si>
    <r>
      <t>AL 3x 1x185 Mm</t>
    </r>
    <r>
      <rPr>
        <vertAlign val="superscript"/>
        <sz val="10"/>
        <rFont val="Arial"/>
        <family val="2"/>
      </rPr>
      <t>2</t>
    </r>
  </si>
  <si>
    <r>
      <t>AL 3x 1x240 Mm</t>
    </r>
    <r>
      <rPr>
        <vertAlign val="superscript"/>
        <sz val="10"/>
        <rFont val="Arial"/>
        <family val="2"/>
      </rPr>
      <t>2</t>
    </r>
  </si>
  <si>
    <r>
      <t>AL 3x 1x300 Mm</t>
    </r>
    <r>
      <rPr>
        <vertAlign val="superscript"/>
        <sz val="10"/>
        <rFont val="Arial"/>
        <family val="2"/>
      </rPr>
      <t>2</t>
    </r>
  </si>
  <si>
    <t>resistencia conductor</t>
  </si>
  <si>
    <r>
      <t>Cu 1x 2,5 Mm</t>
    </r>
    <r>
      <rPr>
        <vertAlign val="superscript"/>
        <sz val="10"/>
        <rFont val="Arial"/>
        <family val="2"/>
      </rPr>
      <t>2</t>
    </r>
  </si>
  <si>
    <r>
      <t>Cu 1x 4 Mm</t>
    </r>
    <r>
      <rPr>
        <vertAlign val="superscript"/>
        <sz val="10"/>
        <rFont val="Arial"/>
        <family val="2"/>
      </rPr>
      <t>2</t>
    </r>
  </si>
  <si>
    <r>
      <t>Cu 1x 6 Mm</t>
    </r>
    <r>
      <rPr>
        <vertAlign val="superscript"/>
        <sz val="10"/>
        <rFont val="Arial"/>
        <family val="2"/>
      </rPr>
      <t>2</t>
    </r>
  </si>
  <si>
    <r>
      <t>Cu 1x10 Mm</t>
    </r>
    <r>
      <rPr>
        <vertAlign val="superscript"/>
        <sz val="10"/>
        <rFont val="Arial"/>
        <family val="2"/>
      </rPr>
      <t>2</t>
    </r>
  </si>
  <si>
    <r>
      <t>Cu 1x16 Mm</t>
    </r>
    <r>
      <rPr>
        <vertAlign val="superscript"/>
        <sz val="10"/>
        <rFont val="Arial"/>
        <family val="2"/>
      </rPr>
      <t>2</t>
    </r>
  </si>
  <si>
    <r>
      <t>Cu 1x 25 Mm</t>
    </r>
    <r>
      <rPr>
        <vertAlign val="superscript"/>
        <sz val="10"/>
        <rFont val="Arial"/>
        <family val="2"/>
      </rPr>
      <t>2</t>
    </r>
  </si>
  <si>
    <r>
      <t>Cu 1x 35 Mm</t>
    </r>
    <r>
      <rPr>
        <vertAlign val="superscript"/>
        <sz val="10"/>
        <rFont val="Arial"/>
        <family val="2"/>
      </rPr>
      <t>2</t>
    </r>
  </si>
  <si>
    <r>
      <t>Cu 1x 50 Mm</t>
    </r>
    <r>
      <rPr>
        <vertAlign val="superscript"/>
        <sz val="10"/>
        <rFont val="Arial"/>
        <family val="2"/>
      </rPr>
      <t>2</t>
    </r>
  </si>
  <si>
    <r>
      <t>Cu 1x 70 Mm</t>
    </r>
    <r>
      <rPr>
        <vertAlign val="superscript"/>
        <sz val="10"/>
        <rFont val="Arial"/>
        <family val="2"/>
      </rPr>
      <t>2</t>
    </r>
  </si>
  <si>
    <r>
      <t>Cu 1x 95 Mm</t>
    </r>
    <r>
      <rPr>
        <vertAlign val="superscript"/>
        <sz val="10"/>
        <rFont val="Arial"/>
        <family val="2"/>
      </rPr>
      <t>2</t>
    </r>
  </si>
  <si>
    <r>
      <t>Cu 1x 120 Mm</t>
    </r>
    <r>
      <rPr>
        <vertAlign val="superscript"/>
        <sz val="10"/>
        <rFont val="Arial"/>
        <family val="2"/>
      </rPr>
      <t>2</t>
    </r>
  </si>
  <si>
    <r>
      <t>Cu 1x 150 Mm</t>
    </r>
    <r>
      <rPr>
        <vertAlign val="superscript"/>
        <sz val="10"/>
        <rFont val="Arial"/>
        <family val="2"/>
      </rPr>
      <t>2</t>
    </r>
  </si>
  <si>
    <r>
      <t>Cu 1x 240 Mm</t>
    </r>
    <r>
      <rPr>
        <vertAlign val="superscript"/>
        <sz val="10"/>
        <rFont val="Arial"/>
        <family val="2"/>
      </rPr>
      <t>2</t>
    </r>
  </si>
  <si>
    <r>
      <t>Cu 1x 185 Mm</t>
    </r>
    <r>
      <rPr>
        <vertAlign val="superscript"/>
        <sz val="10"/>
        <rFont val="Arial"/>
        <family val="2"/>
      </rPr>
      <t>2</t>
    </r>
  </si>
  <si>
    <r>
      <t>Cu 1x 300 Mm</t>
    </r>
    <r>
      <rPr>
        <vertAlign val="superscript"/>
        <sz val="10"/>
        <rFont val="Arial"/>
        <family val="2"/>
      </rPr>
      <t>2</t>
    </r>
  </si>
  <si>
    <r>
      <t>AL 3x 1x 16 Mm</t>
    </r>
    <r>
      <rPr>
        <vertAlign val="superscript"/>
        <sz val="10"/>
        <rFont val="Arial"/>
        <family val="2"/>
      </rPr>
      <t>2</t>
    </r>
  </si>
  <si>
    <r>
      <t>AL 3x 1x 25 Mm</t>
    </r>
    <r>
      <rPr>
        <vertAlign val="superscript"/>
        <sz val="10"/>
        <rFont val="Arial"/>
        <family val="2"/>
      </rPr>
      <t>2</t>
    </r>
  </si>
  <si>
    <r>
      <t>AL 3x 1x 35 Mm</t>
    </r>
    <r>
      <rPr>
        <vertAlign val="superscript"/>
        <sz val="10"/>
        <rFont val="Arial"/>
        <family val="2"/>
      </rPr>
      <t>2</t>
    </r>
  </si>
  <si>
    <r>
      <t>AL 3x 1x 70 Mm</t>
    </r>
    <r>
      <rPr>
        <vertAlign val="superscript"/>
        <sz val="10"/>
        <rFont val="Arial"/>
        <family val="2"/>
      </rPr>
      <t>2</t>
    </r>
  </si>
  <si>
    <r>
      <t>AL 3x 1x 50 Mm</t>
    </r>
    <r>
      <rPr>
        <vertAlign val="superscript"/>
        <sz val="10"/>
        <rFont val="Arial"/>
        <family val="2"/>
      </rPr>
      <t>2</t>
    </r>
  </si>
  <si>
    <r>
      <t>AL 3x 1x 95 Mm</t>
    </r>
    <r>
      <rPr>
        <vertAlign val="superscript"/>
        <sz val="10"/>
        <rFont val="Arial"/>
        <family val="2"/>
      </rPr>
      <t>2</t>
    </r>
  </si>
  <si>
    <r>
      <t>Cu 1x 400 Mm</t>
    </r>
    <r>
      <rPr>
        <vertAlign val="superscript"/>
        <sz val="10"/>
        <rFont val="Arial"/>
        <family val="2"/>
      </rPr>
      <t>2</t>
    </r>
  </si>
  <si>
    <r>
      <t>Cu 2x 1,5 Mm</t>
    </r>
    <r>
      <rPr>
        <vertAlign val="superscript"/>
        <sz val="10"/>
        <rFont val="Arial"/>
        <family val="2"/>
      </rPr>
      <t>2</t>
    </r>
  </si>
  <si>
    <r>
      <t>Cu 1x 1,5 Mm</t>
    </r>
    <r>
      <rPr>
        <vertAlign val="superscript"/>
        <sz val="10"/>
        <rFont val="Arial"/>
        <family val="2"/>
      </rPr>
      <t>2</t>
    </r>
  </si>
  <si>
    <r>
      <t>Cu 2x 2,5 Mm</t>
    </r>
    <r>
      <rPr>
        <vertAlign val="superscript"/>
        <sz val="10"/>
        <rFont val="Arial"/>
        <family val="2"/>
      </rPr>
      <t>2</t>
    </r>
  </si>
  <si>
    <r>
      <t>Cu 2x 4 Mm</t>
    </r>
    <r>
      <rPr>
        <vertAlign val="superscript"/>
        <sz val="10"/>
        <rFont val="Arial"/>
        <family val="2"/>
      </rPr>
      <t>2</t>
    </r>
  </si>
  <si>
    <t>Cu 2x 6 Mm2</t>
  </si>
  <si>
    <r>
      <t>Cu 2x 10 Mm</t>
    </r>
    <r>
      <rPr>
        <vertAlign val="superscript"/>
        <sz val="10"/>
        <rFont val="Arial"/>
        <family val="2"/>
      </rPr>
      <t>2</t>
    </r>
  </si>
  <si>
    <r>
      <t>Cu 2x 16 Mm</t>
    </r>
    <r>
      <rPr>
        <vertAlign val="superscript"/>
        <sz val="10"/>
        <rFont val="Arial"/>
        <family val="2"/>
      </rPr>
      <t>2</t>
    </r>
  </si>
  <si>
    <r>
      <t>Cu 2x 25 Mm</t>
    </r>
    <r>
      <rPr>
        <vertAlign val="superscript"/>
        <sz val="10"/>
        <rFont val="Arial"/>
        <family val="2"/>
      </rPr>
      <t>2</t>
    </r>
  </si>
  <si>
    <r>
      <t>Cu 2x 35 Mm</t>
    </r>
    <r>
      <rPr>
        <vertAlign val="superscript"/>
        <sz val="10"/>
        <rFont val="Arial"/>
        <family val="2"/>
      </rPr>
      <t>2</t>
    </r>
  </si>
  <si>
    <r>
      <t>Cu 2x 50 Mm</t>
    </r>
    <r>
      <rPr>
        <vertAlign val="superscript"/>
        <sz val="10"/>
        <rFont val="Arial"/>
        <family val="2"/>
      </rPr>
      <t>2</t>
    </r>
  </si>
  <si>
    <r>
      <t>Cu 3x 15 Mm</t>
    </r>
    <r>
      <rPr>
        <vertAlign val="superscript"/>
        <sz val="10"/>
        <rFont val="Arial"/>
        <family val="2"/>
      </rPr>
      <t>2</t>
    </r>
  </si>
  <si>
    <r>
      <t>Cu 3x 2,5 Mm</t>
    </r>
    <r>
      <rPr>
        <vertAlign val="superscript"/>
        <sz val="10"/>
        <rFont val="Arial"/>
        <family val="2"/>
      </rPr>
      <t>2</t>
    </r>
  </si>
  <si>
    <r>
      <t>Cu 3x 4 Mm</t>
    </r>
    <r>
      <rPr>
        <vertAlign val="superscript"/>
        <sz val="10"/>
        <rFont val="Arial"/>
        <family val="2"/>
      </rPr>
      <t>2</t>
    </r>
  </si>
  <si>
    <r>
      <t>Cu 3x 6 Mm</t>
    </r>
    <r>
      <rPr>
        <vertAlign val="superscript"/>
        <sz val="10"/>
        <rFont val="Arial"/>
        <family val="2"/>
      </rPr>
      <t>2</t>
    </r>
  </si>
  <si>
    <r>
      <t>Cu 3x 10 Mm</t>
    </r>
    <r>
      <rPr>
        <vertAlign val="superscript"/>
        <sz val="10"/>
        <rFont val="Arial"/>
        <family val="2"/>
      </rPr>
      <t>2</t>
    </r>
  </si>
  <si>
    <r>
      <t>Cu 3x 16 Mm</t>
    </r>
    <r>
      <rPr>
        <vertAlign val="superscript"/>
        <sz val="10"/>
        <rFont val="Arial"/>
        <family val="2"/>
      </rPr>
      <t>2</t>
    </r>
  </si>
  <si>
    <r>
      <t>Cu 3x 25 Mm</t>
    </r>
    <r>
      <rPr>
        <vertAlign val="superscript"/>
        <sz val="10"/>
        <rFont val="Arial"/>
        <family val="2"/>
      </rPr>
      <t>2</t>
    </r>
  </si>
  <si>
    <r>
      <t>Cu 3x 50 Mm</t>
    </r>
    <r>
      <rPr>
        <vertAlign val="superscript"/>
        <sz val="10"/>
        <rFont val="Arial"/>
        <family val="2"/>
      </rPr>
      <t>2</t>
    </r>
  </si>
  <si>
    <r>
      <t>Cu 3x 35 Mm</t>
    </r>
    <r>
      <rPr>
        <vertAlign val="superscript"/>
        <sz val="10"/>
        <rFont val="Arial"/>
        <family val="2"/>
      </rPr>
      <t>2</t>
    </r>
  </si>
  <si>
    <r>
      <t>Cu 3x 70 Mm</t>
    </r>
    <r>
      <rPr>
        <vertAlign val="superscript"/>
        <sz val="10"/>
        <rFont val="Arial"/>
        <family val="2"/>
      </rPr>
      <t>2</t>
    </r>
  </si>
  <si>
    <r>
      <t>Cu 3x 95 Mm</t>
    </r>
    <r>
      <rPr>
        <vertAlign val="superscript"/>
        <sz val="10"/>
        <rFont val="Arial"/>
        <family val="2"/>
      </rPr>
      <t>2</t>
    </r>
  </si>
  <si>
    <r>
      <t>Cu 3x 120 Mm</t>
    </r>
    <r>
      <rPr>
        <vertAlign val="superscript"/>
        <sz val="10"/>
        <rFont val="Arial"/>
        <family val="2"/>
      </rPr>
      <t>2</t>
    </r>
  </si>
  <si>
    <r>
      <t>Cu 3x 150 Mm</t>
    </r>
    <r>
      <rPr>
        <vertAlign val="superscript"/>
        <sz val="10"/>
        <rFont val="Arial"/>
        <family val="2"/>
      </rPr>
      <t>2</t>
    </r>
  </si>
  <si>
    <r>
      <t>Cu 3x 185 Mm</t>
    </r>
    <r>
      <rPr>
        <vertAlign val="superscript"/>
        <sz val="10"/>
        <rFont val="Arial"/>
        <family val="2"/>
      </rPr>
      <t>2</t>
    </r>
  </si>
  <si>
    <r>
      <t>Cu 3x 240 Mm</t>
    </r>
    <r>
      <rPr>
        <vertAlign val="superscript"/>
        <sz val="10"/>
        <rFont val="Arial"/>
        <family val="2"/>
      </rPr>
      <t>2</t>
    </r>
  </si>
  <si>
    <r>
      <t>Cu 3x 300 Mm</t>
    </r>
    <r>
      <rPr>
        <vertAlign val="superscript"/>
        <sz val="10"/>
        <rFont val="Arial"/>
        <family val="2"/>
      </rPr>
      <t>2</t>
    </r>
  </si>
  <si>
    <r>
      <t>Cu 3x 400 Mm</t>
    </r>
    <r>
      <rPr>
        <vertAlign val="superscript"/>
        <sz val="10"/>
        <rFont val="Arial"/>
        <family val="2"/>
      </rPr>
      <t>2</t>
    </r>
  </si>
  <si>
    <r>
      <t>Cu 4x 1,5 Mm</t>
    </r>
    <r>
      <rPr>
        <vertAlign val="superscript"/>
        <sz val="10"/>
        <rFont val="Arial"/>
        <family val="2"/>
      </rPr>
      <t>2</t>
    </r>
  </si>
  <si>
    <r>
      <t>Cu 4x 2,5 Mm</t>
    </r>
    <r>
      <rPr>
        <vertAlign val="superscript"/>
        <sz val="10"/>
        <rFont val="Arial"/>
        <family val="2"/>
      </rPr>
      <t>2</t>
    </r>
  </si>
  <si>
    <r>
      <t>Cu 4x 4 Mm</t>
    </r>
    <r>
      <rPr>
        <vertAlign val="superscript"/>
        <sz val="10"/>
        <rFont val="Arial"/>
        <family val="2"/>
      </rPr>
      <t>2</t>
    </r>
  </si>
  <si>
    <r>
      <t>Cu 4x 6 Mm</t>
    </r>
    <r>
      <rPr>
        <vertAlign val="superscript"/>
        <sz val="10"/>
        <rFont val="Arial"/>
        <family val="2"/>
      </rPr>
      <t>2</t>
    </r>
  </si>
  <si>
    <r>
      <t>Cu 4x 10 Mm</t>
    </r>
    <r>
      <rPr>
        <vertAlign val="superscript"/>
        <sz val="10"/>
        <rFont val="Arial"/>
        <family val="2"/>
      </rPr>
      <t>2</t>
    </r>
  </si>
  <si>
    <r>
      <t>Cu 4x 16 Mm</t>
    </r>
    <r>
      <rPr>
        <vertAlign val="superscript"/>
        <sz val="10"/>
        <rFont val="Arial"/>
        <family val="2"/>
      </rPr>
      <t>2</t>
    </r>
  </si>
  <si>
    <r>
      <t>Cu 4x 25 Mm</t>
    </r>
    <r>
      <rPr>
        <vertAlign val="superscript"/>
        <sz val="10"/>
        <rFont val="Arial"/>
        <family val="2"/>
      </rPr>
      <t>2</t>
    </r>
  </si>
  <si>
    <r>
      <t>Cu 4x 35 Mm</t>
    </r>
    <r>
      <rPr>
        <vertAlign val="superscript"/>
        <sz val="10"/>
        <rFont val="Arial"/>
        <family val="2"/>
      </rPr>
      <t>2</t>
    </r>
  </si>
  <si>
    <r>
      <t>Cu 4x 50 Mm</t>
    </r>
    <r>
      <rPr>
        <vertAlign val="superscript"/>
        <sz val="10"/>
        <rFont val="Arial"/>
        <family val="2"/>
      </rPr>
      <t>2</t>
    </r>
  </si>
  <si>
    <r>
      <t>Cu 4x70 Mm</t>
    </r>
    <r>
      <rPr>
        <vertAlign val="superscript"/>
        <sz val="10"/>
        <rFont val="Arial"/>
        <family val="2"/>
      </rPr>
      <t>2</t>
    </r>
  </si>
  <si>
    <r>
      <t>Cu 4x 95 Mm</t>
    </r>
    <r>
      <rPr>
        <vertAlign val="superscript"/>
        <sz val="10"/>
        <rFont val="Arial"/>
        <family val="2"/>
      </rPr>
      <t>2</t>
    </r>
  </si>
  <si>
    <t>resistencia electrica</t>
  </si>
  <si>
    <t>LA-30</t>
  </si>
  <si>
    <t>LA-40</t>
  </si>
  <si>
    <t>LA-56</t>
  </si>
  <si>
    <t>CF-LA56-OL</t>
  </si>
  <si>
    <t>LA-78</t>
  </si>
  <si>
    <t>95</t>
  </si>
  <si>
    <t>LA-110</t>
  </si>
  <si>
    <t>PENGUIN</t>
  </si>
  <si>
    <t>SPARVIERO</t>
  </si>
  <si>
    <t>LA-145</t>
  </si>
  <si>
    <t>LA-180</t>
  </si>
  <si>
    <t>PIPER</t>
  </si>
  <si>
    <t>250 UNE</t>
  </si>
  <si>
    <t>LA-280 HAWK</t>
  </si>
  <si>
    <t>LA-380 GULL</t>
  </si>
  <si>
    <t>LA-455 CONDOR</t>
  </si>
  <si>
    <t>RAIL</t>
  </si>
  <si>
    <t>LA-545 CARDINAL</t>
  </si>
  <si>
    <t>LA-635 FINCH</t>
  </si>
  <si>
    <t>C50</t>
  </si>
  <si>
    <t>C95</t>
  </si>
  <si>
    <r>
      <t>AL 1x400 Mm</t>
    </r>
    <r>
      <rPr>
        <vertAlign val="superscript"/>
        <sz val="10"/>
        <rFont val="Arial"/>
        <family val="2"/>
      </rPr>
      <t>2</t>
    </r>
  </si>
  <si>
    <r>
      <t>AL 1x240 Mm</t>
    </r>
    <r>
      <rPr>
        <vertAlign val="superscript"/>
        <sz val="10"/>
        <rFont val="Arial"/>
        <family val="2"/>
      </rPr>
      <t>2</t>
    </r>
  </si>
  <si>
    <r>
      <t>AL 1x150 Mm</t>
    </r>
    <r>
      <rPr>
        <vertAlign val="superscript"/>
        <sz val="10"/>
        <rFont val="Arial"/>
        <family val="2"/>
      </rPr>
      <t>2</t>
    </r>
  </si>
  <si>
    <r>
      <t>AL 1x 95 Mm</t>
    </r>
    <r>
      <rPr>
        <vertAlign val="superscript"/>
        <sz val="10"/>
        <rFont val="Arial"/>
        <family val="2"/>
      </rPr>
      <t>2</t>
    </r>
  </si>
  <si>
    <t>Total Potencia nominal inversores (kW)</t>
  </si>
  <si>
    <t>Previsión venta anual (kWh)</t>
  </si>
  <si>
    <t>Termino municipal dirección instalación</t>
  </si>
  <si>
    <t>Código Postal dirección instalación</t>
  </si>
  <si>
    <t>NIF/CIF del Titular</t>
  </si>
  <si>
    <t>Dirección domicilio titular</t>
  </si>
  <si>
    <t>Termino municipal dirección titular</t>
  </si>
  <si>
    <t>Provincia dirección titular</t>
  </si>
  <si>
    <t>Código Postal dirección titular</t>
  </si>
  <si>
    <t>Resistencia Media Tensión 1er Tramo</t>
  </si>
  <si>
    <t>Resistencia Media Tensión 2º Tramo</t>
  </si>
  <si>
    <t>Resistencia Baja Tensión 1er Tramo</t>
  </si>
  <si>
    <t>Resistencia Baja Tensión 2º Tramo</t>
  </si>
  <si>
    <t>TOTAL PERDIDAS (%)</t>
  </si>
  <si>
    <t>Perdidas Transformador (%)</t>
  </si>
  <si>
    <t>Perdidas Baja Tensión 2º Tramo (%)</t>
  </si>
  <si>
    <t>Perdidas Baja Tensión 1er Tramo (%)</t>
  </si>
  <si>
    <t>Perdidas Media Tensión 1er Tramo (%)</t>
  </si>
  <si>
    <t>Perdidas Media Tensión 2º Tramo (%)</t>
  </si>
  <si>
    <t>Nombre del Interlocutor</t>
  </si>
  <si>
    <t>Tfno. del interlocutor</t>
  </si>
  <si>
    <t>e-mail del interlocutor</t>
  </si>
  <si>
    <t>Total perdidas Baja Tensión (%)</t>
  </si>
  <si>
    <t>Total perdidas Media Tensión (%)</t>
  </si>
  <si>
    <t>Cu 1x16 mm2</t>
  </si>
  <si>
    <t>Cu 4x70 mm2</t>
  </si>
  <si>
    <t>AL 3x1x25 mm2</t>
  </si>
  <si>
    <t>AL 3x1x35 mm2</t>
  </si>
  <si>
    <t>AL 3x1x50 mm2</t>
  </si>
  <si>
    <t>AL 3x1x70 mm2</t>
  </si>
  <si>
    <t>AL 3x1x95 mm2</t>
  </si>
  <si>
    <t>Cu 1x1,5 mm2</t>
  </si>
  <si>
    <t>Cu 1x2,5 mm2</t>
  </si>
  <si>
    <t>Cu 1x4 mm2</t>
  </si>
  <si>
    <t>Cu 1x6 mm2</t>
  </si>
  <si>
    <t>Cu 1x25 mm2</t>
  </si>
  <si>
    <t>Cu 1x35 mm2</t>
  </si>
  <si>
    <t>Cu 1x50 mm2</t>
  </si>
  <si>
    <t>Cu 1x70 mm2</t>
  </si>
  <si>
    <t>Cu 1x95 mm2</t>
  </si>
  <si>
    <t>Cu 1x120 mm2</t>
  </si>
  <si>
    <t>Cu 1x150 mm2</t>
  </si>
  <si>
    <t>Cu 1x185 mm2</t>
  </si>
  <si>
    <t>Cu 1x240 mm2</t>
  </si>
  <si>
    <t>Cu 1x300 mm2</t>
  </si>
  <si>
    <t>Cu 1x400 mm2</t>
  </si>
  <si>
    <t>Cu 2x1,5 mm2</t>
  </si>
  <si>
    <t>Cu 2x10 mm2</t>
  </si>
  <si>
    <t>Cu 2x25 mm2</t>
  </si>
  <si>
    <t>Cu 2x2,5 mm2</t>
  </si>
  <si>
    <t>Cu 2x6 mm2</t>
  </si>
  <si>
    <t>Cu 2x16 mm2</t>
  </si>
  <si>
    <t>Cu 2x35 mm2</t>
  </si>
  <si>
    <t>Cu 3x15 mm2</t>
  </si>
  <si>
    <t>Cu 3x2,5 mm2</t>
  </si>
  <si>
    <t>Cu 3x4 mm2</t>
  </si>
  <si>
    <t>Cu 3x6 mm2</t>
  </si>
  <si>
    <t>Cu 3x10 mm2</t>
  </si>
  <si>
    <t>Cu 3x16 mm2</t>
  </si>
  <si>
    <t>Cu 3x25 mm2</t>
  </si>
  <si>
    <t>Cu 3x35 mm2</t>
  </si>
  <si>
    <t>Cu 3x70 mm2</t>
  </si>
  <si>
    <t>Cu 3x95 mm2</t>
  </si>
  <si>
    <t>Cu 3x120 mm2</t>
  </si>
  <si>
    <t>Cu 3x240 mm2</t>
  </si>
  <si>
    <t>Cu 3x300 mm2</t>
  </si>
  <si>
    <t>Cu 3x400 mm2</t>
  </si>
  <si>
    <t>Cu 4x1,5 mm2</t>
  </si>
  <si>
    <t>Cu 4x2,5 mm2</t>
  </si>
  <si>
    <t>Cu 4x4 mm2</t>
  </si>
  <si>
    <t>Cu 4x6 mm2</t>
  </si>
  <si>
    <t>Cu 4x10 mm2</t>
  </si>
  <si>
    <t>Cu 4x16 mm2</t>
  </si>
  <si>
    <t>Cu 4x25 mm2</t>
  </si>
  <si>
    <t>Cu 4x35 mm2</t>
  </si>
  <si>
    <t>Cu 4x50 mm2</t>
  </si>
  <si>
    <t>Cu 4x95 mm2</t>
  </si>
  <si>
    <t>AL 3x1x120 mm2</t>
  </si>
  <si>
    <t>AL 3x1x150 mm2</t>
  </si>
  <si>
    <t>AL 3x1x185 mm2</t>
  </si>
  <si>
    <t>AL 3x1x240 mm2</t>
  </si>
  <si>
    <t>AL 3x1x300 mm2</t>
  </si>
  <si>
    <r>
      <t>Subt. Al 1x95 mm</t>
    </r>
    <r>
      <rPr>
        <vertAlign val="superscript"/>
        <sz val="10"/>
        <rFont val="Arial"/>
        <family val="2"/>
      </rPr>
      <t>2</t>
    </r>
  </si>
  <si>
    <r>
      <t>Subt. Al 1x150 mm</t>
    </r>
    <r>
      <rPr>
        <vertAlign val="superscript"/>
        <sz val="10"/>
        <rFont val="Arial"/>
        <family val="2"/>
      </rPr>
      <t>2</t>
    </r>
  </si>
  <si>
    <r>
      <t>Subt. Al 1x240 mm</t>
    </r>
    <r>
      <rPr>
        <vertAlign val="superscript"/>
        <sz val="10"/>
        <rFont val="Arial"/>
        <family val="2"/>
      </rPr>
      <t>2</t>
    </r>
  </si>
  <si>
    <r>
      <t>Subt. Al 1x400 mm</t>
    </r>
    <r>
      <rPr>
        <vertAlign val="superscript"/>
        <sz val="10"/>
        <rFont val="Arial"/>
        <family val="2"/>
      </rPr>
      <t>2</t>
    </r>
  </si>
  <si>
    <t>COEFICIENTE REDUCTOR</t>
  </si>
  <si>
    <t>Tensión de conexión a la red de Endesa (Conforme condiciones conexión Endesa) (kV)</t>
  </si>
  <si>
    <t>La especificación de varios tramos es para casos donde haya 2 tipos de cable distintos.</t>
  </si>
  <si>
    <t>Tipo de cable del equipo de baja tensión al transformador 2º Tramo</t>
  </si>
  <si>
    <t>Distancia (m) del equipo de baja tensión al transformador 2º Tramo</t>
  </si>
  <si>
    <t>Tipo de cable del equipo de baja tensión al transformador 1er Tramo</t>
  </si>
  <si>
    <t>Distancia del equipo de baja tensión al transformador 1er Tramo</t>
  </si>
  <si>
    <t xml:space="preserve">Tensión de Baja </t>
  </si>
  <si>
    <t>Nombre representante del titular</t>
  </si>
  <si>
    <t>DNI representante del titular</t>
  </si>
  <si>
    <t>Notario Escritura de poderes</t>
  </si>
  <si>
    <t>Fecha escritura de poderes</t>
  </si>
  <si>
    <t>Número de Protocolo escritura de poderes</t>
  </si>
  <si>
    <t>Referencia Catastral Ubicación Instalación</t>
  </si>
  <si>
    <t>Distancia (m) del transformador al pto de conexión con Endesa (MT) 1er Tramo</t>
  </si>
  <si>
    <t>Tipo de cable del transformador al punto de conexión con Endesa (MT) 1er Tramo</t>
  </si>
  <si>
    <t>Distancia (m) del transformador al punto de conexión con Endesa (MT) 2º Tramo</t>
  </si>
  <si>
    <t>Tipo de cable del transformador al punto de conexión con Endesa (MT) 2º Tramo</t>
  </si>
  <si>
    <t>Tipo I.2</t>
  </si>
  <si>
    <t>FORMULARIO PARA CONTRATAR</t>
  </si>
  <si>
    <t>AUTOCONSUMO   (SI / NO)</t>
  </si>
  <si>
    <t>Provincia dirección instalación / Isla</t>
  </si>
  <si>
    <t>Nombre del Titular de la Instalación</t>
  </si>
  <si>
    <t>CUPS DE CONSUMO (sólo si la instalación es de autoconsumo)</t>
  </si>
  <si>
    <t>Ubicación Instalación  (Calle, Avda, polígono, parcela…)</t>
  </si>
  <si>
    <t xml:space="preserve">Potencia nominal de la instalación (kW)              </t>
  </si>
  <si>
    <t>1. Datos Interlocutor de la instalación a efectos de gestión</t>
  </si>
  <si>
    <t xml:space="preserve">Energía anual (kWh)      </t>
  </si>
  <si>
    <t>Producida </t>
  </si>
  <si>
    <t>Autoconsumida  </t>
  </si>
  <si>
    <t>Entregada   </t>
  </si>
  <si>
    <t>Tabla de energías</t>
  </si>
  <si>
    <t>Potencia máxima (kW)</t>
  </si>
  <si>
    <t xml:space="preserve">Tipo de instalación </t>
  </si>
  <si>
    <t>Adquirida (Consumo Asociado)</t>
  </si>
  <si>
    <t>Adquirida (Consumos Generación)</t>
  </si>
  <si>
    <t>Red de conexión (Interior o distribución)</t>
  </si>
  <si>
    <t>Acuerdo de compensación (SI / NO)</t>
  </si>
  <si>
    <t>Modalidad Autoconsumo (Individual o Colectivo)</t>
  </si>
  <si>
    <t>SERVICIOS AUXILIARES despreciables (SI / NO)</t>
  </si>
  <si>
    <t>Con excedentes (SI / NO)</t>
  </si>
  <si>
    <t>CUPS DE SERVICIOS AUXILIARES (en el caso de que neceiste SSAA y no sean despreciables)</t>
  </si>
  <si>
    <t>2. A cumplimentar si el titular es persona jurídica</t>
  </si>
  <si>
    <t>3. A cumplimentar solo por los contratos en Media tensión:</t>
  </si>
  <si>
    <t>SI</t>
  </si>
  <si>
    <t>NO</t>
  </si>
  <si>
    <t>Individual</t>
  </si>
  <si>
    <t>Colectivo</t>
  </si>
  <si>
    <t>Interior</t>
  </si>
  <si>
    <t>Distribución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</si>
</sst>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3" x14ac:knownFonts="1">
    <font>
      <sz val="10"/>
      <name val="Arial"/>
    </font>
    <font>
      <b/>
      <sz val="10"/>
      <name val="Arial"/>
      <family val="2"/>
    </font>
    <font>
      <vertAlign val="superscript"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0" tint="-0.249977111117893"/>
      <name val="Arial"/>
      <family val="2"/>
    </font>
    <font>
      <b/>
      <sz val="10"/>
      <color theme="0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  <bgColor indexed="22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89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/>
    <xf numFmtId="49" fontId="0" fillId="0" borderId="2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Protection="1">
      <protection locked="0"/>
    </xf>
    <xf numFmtId="0" fontId="6" fillId="0" borderId="0" xfId="0" applyFont="1"/>
    <xf numFmtId="0" fontId="6" fillId="0" borderId="9" xfId="0" applyFont="1" applyBorder="1" applyAlignment="1" applyProtection="1">
      <alignment horizontal="left" vertical="center" wrapText="1"/>
      <protection locked="0"/>
    </xf>
    <xf numFmtId="0" fontId="7" fillId="3" borderId="9" xfId="0" applyFont="1" applyFill="1" applyBorder="1" applyAlignment="1" applyProtection="1">
      <alignment horizontal="right" vertical="center"/>
      <protection locked="0"/>
    </xf>
    <xf numFmtId="49" fontId="6" fillId="0" borderId="2" xfId="0" applyNumberFormat="1" applyFont="1" applyBorder="1"/>
    <xf numFmtId="0" fontId="6" fillId="0" borderId="6" xfId="0" applyFont="1" applyBorder="1" applyAlignment="1">
      <alignment horizontal="center"/>
    </xf>
    <xf numFmtId="49" fontId="6" fillId="0" borderId="2" xfId="0" applyNumberFormat="1" applyFont="1" applyBorder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right" vertical="center"/>
      <protection locked="0"/>
    </xf>
    <xf numFmtId="0" fontId="6" fillId="3" borderId="9" xfId="0" applyFont="1" applyFill="1" applyBorder="1" applyAlignment="1" applyProtection="1">
      <alignment horizontal="right" vertical="justify"/>
      <protection locked="0"/>
    </xf>
    <xf numFmtId="0" fontId="6" fillId="3" borderId="9" xfId="0" applyFont="1" applyFill="1" applyBorder="1" applyAlignment="1" applyProtection="1">
      <alignment horizontal="right"/>
      <protection locked="0"/>
    </xf>
    <xf numFmtId="3" fontId="6" fillId="3" borderId="9" xfId="0" applyNumberFormat="1" applyFont="1" applyFill="1" applyBorder="1" applyAlignment="1" applyProtection="1">
      <alignment horizontal="right" vertical="justify"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0" fontId="6" fillId="0" borderId="9" xfId="0" applyFont="1" applyBorder="1" applyAlignment="1">
      <alignment vertical="justify"/>
    </xf>
    <xf numFmtId="49" fontId="6" fillId="0" borderId="3" xfId="0" applyNumberFormat="1" applyFont="1" applyBorder="1"/>
    <xf numFmtId="0" fontId="6" fillId="0" borderId="10" xfId="0" applyFont="1" applyBorder="1" applyAlignment="1">
      <alignment horizontal="center"/>
    </xf>
    <xf numFmtId="49" fontId="6" fillId="0" borderId="3" xfId="0" applyNumberFormat="1" applyFont="1" applyBorder="1" applyProtection="1"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9" xfId="2" applyBorder="1"/>
    <xf numFmtId="0" fontId="10" fillId="0" borderId="9" xfId="2" applyFont="1" applyBorder="1"/>
    <xf numFmtId="49" fontId="6" fillId="0" borderId="13" xfId="0" applyNumberFormat="1" applyFont="1" applyBorder="1"/>
    <xf numFmtId="0" fontId="6" fillId="0" borderId="14" xfId="0" applyFont="1" applyBorder="1" applyAlignment="1">
      <alignment horizontal="center"/>
    </xf>
    <xf numFmtId="49" fontId="6" fillId="0" borderId="13" xfId="0" applyNumberFormat="1" applyFont="1" applyBorder="1" applyProtection="1"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right" vertical="justify"/>
      <protection locked="0"/>
    </xf>
    <xf numFmtId="0" fontId="6" fillId="2" borderId="15" xfId="0" applyFont="1" applyFill="1" applyBorder="1" applyProtection="1">
      <protection hidden="1"/>
    </xf>
    <xf numFmtId="0" fontId="6" fillId="0" borderId="9" xfId="0" applyFont="1" applyBorder="1" applyAlignment="1">
      <alignment vertical="center"/>
    </xf>
    <xf numFmtId="0" fontId="7" fillId="3" borderId="9" xfId="0" applyFont="1" applyFill="1" applyBorder="1" applyAlignment="1" applyProtection="1">
      <alignment horizontal="right" vertical="distributed"/>
      <protection locked="0"/>
    </xf>
    <xf numFmtId="0" fontId="6" fillId="3" borderId="9" xfId="0" applyFont="1" applyFill="1" applyBorder="1" applyProtection="1">
      <protection locked="0"/>
    </xf>
    <xf numFmtId="49" fontId="6" fillId="0" borderId="4" xfId="0" applyNumberFormat="1" applyFont="1" applyBorder="1" applyProtection="1"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vertical="justify"/>
      <protection locked="0" hidden="1"/>
    </xf>
    <xf numFmtId="0" fontId="6" fillId="2" borderId="9" xfId="0" applyFont="1" applyFill="1" applyBorder="1" applyAlignment="1" applyProtection="1">
      <alignment horizontal="right" vertical="justify"/>
      <protection hidden="1"/>
    </xf>
    <xf numFmtId="0" fontId="6" fillId="0" borderId="7" xfId="0" applyFont="1" applyBorder="1" applyAlignment="1">
      <alignment horizontal="center"/>
    </xf>
    <xf numFmtId="0" fontId="6" fillId="4" borderId="9" xfId="0" applyFont="1" applyFill="1" applyBorder="1" applyAlignment="1" applyProtection="1">
      <alignment vertical="justify"/>
      <protection hidden="1"/>
    </xf>
    <xf numFmtId="0" fontId="6" fillId="4" borderId="9" xfId="0" applyFont="1" applyFill="1" applyBorder="1" applyAlignment="1" applyProtection="1">
      <alignment horizontal="right"/>
      <protection hidden="1"/>
    </xf>
    <xf numFmtId="164" fontId="6" fillId="4" borderId="9" xfId="0" applyNumberFormat="1" applyFont="1" applyFill="1" applyBorder="1" applyAlignment="1" applyProtection="1">
      <alignment horizontal="right"/>
      <protection hidden="1"/>
    </xf>
    <xf numFmtId="0" fontId="5" fillId="4" borderId="9" xfId="0" applyFont="1" applyFill="1" applyBorder="1" applyAlignment="1" applyProtection="1">
      <alignment vertical="justify"/>
      <protection hidden="1"/>
    </xf>
    <xf numFmtId="0" fontId="5" fillId="2" borderId="9" xfId="0" applyFont="1" applyFill="1" applyBorder="1" applyAlignment="1" applyProtection="1">
      <alignment vertical="justify"/>
      <protection hidden="1"/>
    </xf>
    <xf numFmtId="164" fontId="6" fillId="2" borderId="9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 applyProtection="1">
      <alignment vertical="justify"/>
      <protection locked="0"/>
    </xf>
    <xf numFmtId="0" fontId="6" fillId="0" borderId="0" xfId="0" applyFont="1" applyAlignment="1" applyProtection="1">
      <alignment horizontal="right"/>
      <protection locked="0"/>
    </xf>
    <xf numFmtId="49" fontId="6" fillId="0" borderId="2" xfId="0" applyNumberFormat="1" applyFont="1" applyBorder="1" applyAlignment="1">
      <alignment horizontal="center"/>
    </xf>
    <xf numFmtId="49" fontId="6" fillId="0" borderId="4" xfId="0" applyNumberFormat="1" applyFont="1" applyBorder="1"/>
    <xf numFmtId="0" fontId="6" fillId="0" borderId="8" xfId="0" applyFont="1" applyBorder="1" applyAlignment="1">
      <alignment horizontal="center"/>
    </xf>
    <xf numFmtId="49" fontId="5" fillId="0" borderId="0" xfId="0" applyNumberFormat="1" applyFont="1" applyProtection="1">
      <protection locked="0"/>
    </xf>
    <xf numFmtId="0" fontId="7" fillId="0" borderId="9" xfId="0" applyFont="1" applyBorder="1" applyAlignment="1" applyProtection="1">
      <alignment vertical="justify"/>
      <protection locked="0"/>
    </xf>
    <xf numFmtId="0" fontId="7" fillId="0" borderId="16" xfId="0" applyFont="1" applyBorder="1" applyAlignment="1" applyProtection="1">
      <alignment vertical="justify"/>
      <protection locked="0"/>
    </xf>
    <xf numFmtId="0" fontId="7" fillId="0" borderId="17" xfId="0" applyFont="1" applyBorder="1" applyAlignment="1" applyProtection="1">
      <alignment vertical="justify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justify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/>
    <xf numFmtId="0" fontId="4" fillId="3" borderId="9" xfId="0" applyFont="1" applyFill="1" applyBorder="1" applyAlignment="1" applyProtection="1">
      <alignment horizontal="right" vertical="center"/>
      <protection locked="0"/>
    </xf>
    <xf numFmtId="0" fontId="4" fillId="3" borderId="9" xfId="0" applyFont="1" applyFill="1" applyBorder="1" applyAlignment="1" applyProtection="1">
      <alignment horizontal="right" vertical="justify"/>
      <protection locked="0"/>
    </xf>
    <xf numFmtId="49" fontId="4" fillId="3" borderId="9" xfId="0" applyNumberFormat="1" applyFont="1" applyFill="1" applyBorder="1" applyAlignment="1" applyProtection="1">
      <alignment horizontal="right" vertical="justify"/>
      <protection locked="0"/>
    </xf>
    <xf numFmtId="0" fontId="4" fillId="3" borderId="9" xfId="0" applyFont="1" applyFill="1" applyBorder="1" applyAlignment="1" applyProtection="1">
      <alignment horizontal="right" vertical="distributed"/>
      <protection locked="0"/>
    </xf>
    <xf numFmtId="0" fontId="3" fillId="3" borderId="9" xfId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vertical="justify"/>
      <protection locked="0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left" vertical="justify" wrapText="1"/>
      <protection hidden="1"/>
    </xf>
    <xf numFmtId="0" fontId="5" fillId="2" borderId="15" xfId="0" applyFont="1" applyFill="1" applyBorder="1" applyAlignment="1" applyProtection="1">
      <alignment horizontal="left" vertical="justify" wrapText="1"/>
      <protection hidden="1"/>
    </xf>
    <xf numFmtId="0" fontId="1" fillId="2" borderId="12" xfId="0" applyFont="1" applyFill="1" applyBorder="1" applyAlignment="1" applyProtection="1">
      <alignment horizontal="left" vertical="justify" wrapText="1"/>
      <protection hidden="1"/>
    </xf>
    <xf numFmtId="0" fontId="5" fillId="2" borderId="21" xfId="0" applyFont="1" applyFill="1" applyBorder="1" applyAlignment="1" applyProtection="1">
      <alignment horizontal="left" vertical="justify" wrapText="1"/>
      <protection hidden="1"/>
    </xf>
    <xf numFmtId="0" fontId="5" fillId="2" borderId="22" xfId="0" applyFont="1" applyFill="1" applyBorder="1" applyAlignment="1" applyProtection="1">
      <alignment horizontal="left" vertical="justify" wrapText="1"/>
      <protection hidden="1"/>
    </xf>
    <xf numFmtId="0" fontId="5" fillId="2" borderId="23" xfId="0" applyFont="1" applyFill="1" applyBorder="1" applyProtection="1">
      <protection hidden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C67"/>
  <sheetViews>
    <sheetView workbookViewId="0">
      <selection activeCell="E30" sqref="E30"/>
    </sheetView>
  </sheetViews>
  <sheetFormatPr baseColWidth="10" defaultColWidth="9.140625" defaultRowHeight="12.75" x14ac:dyDescent="0.2"/>
  <cols>
    <col min="1" max="1" width="9.140625" customWidth="1"/>
    <col min="2" max="2" width="17.140625" style="1" customWidth="1"/>
    <col min="3" max="3" width="21.140625" style="6" customWidth="1"/>
  </cols>
  <sheetData>
    <row r="1" spans="2:3" ht="13.5" thickBot="1" x14ac:dyDescent="0.25"/>
    <row r="2" spans="2:3" x14ac:dyDescent="0.2">
      <c r="B2" s="2" t="s">
        <v>0</v>
      </c>
      <c r="C2" s="7" t="s">
        <v>6</v>
      </c>
    </row>
    <row r="3" spans="2:3" ht="14.25" x14ac:dyDescent="0.2">
      <c r="B3" s="3" t="s">
        <v>22</v>
      </c>
      <c r="C3" s="8">
        <v>1.91</v>
      </c>
    </row>
    <row r="4" spans="2:3" ht="14.25" x14ac:dyDescent="0.2">
      <c r="B4" s="3" t="s">
        <v>23</v>
      </c>
      <c r="C4" s="8">
        <v>1.2</v>
      </c>
    </row>
    <row r="5" spans="2:3" ht="14.25" x14ac:dyDescent="0.2">
      <c r="B5" s="3" t="s">
        <v>24</v>
      </c>
      <c r="C5" s="8">
        <v>0.86799999999999999</v>
      </c>
    </row>
    <row r="6" spans="2:3" ht="14.25" x14ac:dyDescent="0.2">
      <c r="B6" s="3" t="s">
        <v>26</v>
      </c>
      <c r="C6" s="8">
        <v>0.64100000000000001</v>
      </c>
    </row>
    <row r="7" spans="2:3" ht="14.25" x14ac:dyDescent="0.2">
      <c r="B7" s="3" t="s">
        <v>25</v>
      </c>
      <c r="C7" s="8">
        <v>0.443</v>
      </c>
    </row>
    <row r="8" spans="2:3" ht="14.25" x14ac:dyDescent="0.2">
      <c r="B8" s="3" t="s">
        <v>27</v>
      </c>
      <c r="C8" s="8">
        <v>0.32</v>
      </c>
    </row>
    <row r="9" spans="2:3" ht="14.25" x14ac:dyDescent="0.2">
      <c r="B9" s="3" t="s">
        <v>1</v>
      </c>
      <c r="C9" s="8">
        <v>0.253</v>
      </c>
    </row>
    <row r="10" spans="2:3" ht="14.25" x14ac:dyDescent="0.2">
      <c r="B10" s="3" t="s">
        <v>2</v>
      </c>
      <c r="C10" s="8">
        <v>0.20599999999999999</v>
      </c>
    </row>
    <row r="11" spans="2:3" ht="14.25" x14ac:dyDescent="0.2">
      <c r="B11" s="3" t="s">
        <v>3</v>
      </c>
      <c r="C11" s="8">
        <v>0.16400000000000001</v>
      </c>
    </row>
    <row r="12" spans="2:3" ht="14.25" x14ac:dyDescent="0.2">
      <c r="B12" s="3" t="s">
        <v>4</v>
      </c>
      <c r="C12" s="8">
        <v>0.125</v>
      </c>
    </row>
    <row r="13" spans="2:3" ht="14.25" x14ac:dyDescent="0.2">
      <c r="B13" s="3" t="s">
        <v>5</v>
      </c>
      <c r="C13" s="8">
        <v>0.1</v>
      </c>
    </row>
    <row r="14" spans="2:3" ht="14.25" x14ac:dyDescent="0.2">
      <c r="B14" s="3" t="s">
        <v>30</v>
      </c>
      <c r="C14" s="8">
        <v>12.1</v>
      </c>
    </row>
    <row r="15" spans="2:3" ht="14.25" x14ac:dyDescent="0.2">
      <c r="B15" s="3" t="s">
        <v>7</v>
      </c>
      <c r="C15" s="8">
        <v>7.41</v>
      </c>
    </row>
    <row r="16" spans="2:3" ht="14.25" x14ac:dyDescent="0.2">
      <c r="B16" s="3" t="s">
        <v>8</v>
      </c>
      <c r="C16" s="8">
        <v>4.6100000000000003</v>
      </c>
    </row>
    <row r="17" spans="2:3" ht="14.25" x14ac:dyDescent="0.2">
      <c r="B17" s="3" t="s">
        <v>9</v>
      </c>
      <c r="C17" s="8">
        <v>3.08</v>
      </c>
    </row>
    <row r="18" spans="2:3" ht="14.25" x14ac:dyDescent="0.2">
      <c r="B18" s="3" t="s">
        <v>10</v>
      </c>
      <c r="C18" s="8">
        <v>1.83</v>
      </c>
    </row>
    <row r="19" spans="2:3" ht="14.25" x14ac:dyDescent="0.2">
      <c r="B19" s="3" t="s">
        <v>11</v>
      </c>
      <c r="C19" s="8">
        <v>1.1499999999999999</v>
      </c>
    </row>
    <row r="20" spans="2:3" ht="14.25" x14ac:dyDescent="0.2">
      <c r="B20" s="3" t="s">
        <v>12</v>
      </c>
      <c r="C20" s="8">
        <v>0.72699999999999998</v>
      </c>
    </row>
    <row r="21" spans="2:3" ht="14.25" x14ac:dyDescent="0.2">
      <c r="B21" s="3" t="s">
        <v>13</v>
      </c>
      <c r="C21" s="8">
        <v>0.52400000000000002</v>
      </c>
    </row>
    <row r="22" spans="2:3" ht="14.25" x14ac:dyDescent="0.2">
      <c r="B22" s="3" t="s">
        <v>14</v>
      </c>
      <c r="C22" s="8">
        <v>0.38700000000000001</v>
      </c>
    </row>
    <row r="23" spans="2:3" ht="14.25" x14ac:dyDescent="0.2">
      <c r="B23" s="3" t="s">
        <v>15</v>
      </c>
      <c r="C23" s="8">
        <v>0.26800000000000002</v>
      </c>
    </row>
    <row r="24" spans="2:3" ht="14.25" x14ac:dyDescent="0.2">
      <c r="B24" s="3" t="s">
        <v>16</v>
      </c>
      <c r="C24" s="8">
        <v>0.193</v>
      </c>
    </row>
    <row r="25" spans="2:3" ht="14.25" x14ac:dyDescent="0.2">
      <c r="B25" s="3" t="s">
        <v>17</v>
      </c>
      <c r="C25" s="8">
        <v>0.153</v>
      </c>
    </row>
    <row r="26" spans="2:3" ht="14.25" x14ac:dyDescent="0.2">
      <c r="B26" s="3" t="s">
        <v>18</v>
      </c>
      <c r="C26" s="8">
        <v>0.124</v>
      </c>
    </row>
    <row r="27" spans="2:3" ht="14.25" x14ac:dyDescent="0.2">
      <c r="B27" s="3" t="s">
        <v>20</v>
      </c>
      <c r="C27" s="8">
        <v>9.9099999999999994E-2</v>
      </c>
    </row>
    <row r="28" spans="2:3" ht="14.25" x14ac:dyDescent="0.2">
      <c r="B28" s="3" t="s">
        <v>19</v>
      </c>
      <c r="C28" s="8">
        <v>7.5399999999999995E-2</v>
      </c>
    </row>
    <row r="29" spans="2:3" ht="14.25" x14ac:dyDescent="0.2">
      <c r="B29" s="3" t="s">
        <v>21</v>
      </c>
      <c r="C29" s="8">
        <v>6.0100000000000001E-2</v>
      </c>
    </row>
    <row r="30" spans="2:3" ht="14.25" x14ac:dyDescent="0.2">
      <c r="B30" s="3" t="s">
        <v>28</v>
      </c>
      <c r="C30" s="8">
        <v>4.7E-2</v>
      </c>
    </row>
    <row r="31" spans="2:3" ht="14.25" x14ac:dyDescent="0.2">
      <c r="B31" s="3" t="s">
        <v>29</v>
      </c>
      <c r="C31" s="9">
        <v>12.1</v>
      </c>
    </row>
    <row r="32" spans="2:3" ht="14.25" x14ac:dyDescent="0.2">
      <c r="B32" s="3" t="s">
        <v>31</v>
      </c>
      <c r="C32" s="8">
        <v>7.41</v>
      </c>
    </row>
    <row r="33" spans="2:3" ht="14.25" x14ac:dyDescent="0.2">
      <c r="B33" s="3" t="s">
        <v>32</v>
      </c>
      <c r="C33" s="8">
        <v>4.6100000000000003</v>
      </c>
    </row>
    <row r="34" spans="2:3" x14ac:dyDescent="0.2">
      <c r="B34" s="3" t="s">
        <v>33</v>
      </c>
      <c r="C34" s="8">
        <v>3.08</v>
      </c>
    </row>
    <row r="35" spans="2:3" ht="14.25" x14ac:dyDescent="0.2">
      <c r="B35" s="3" t="s">
        <v>34</v>
      </c>
      <c r="C35" s="8">
        <v>1.83</v>
      </c>
    </row>
    <row r="36" spans="2:3" ht="14.25" x14ac:dyDescent="0.2">
      <c r="B36" s="3" t="s">
        <v>35</v>
      </c>
      <c r="C36" s="8">
        <v>1.1499999999999999</v>
      </c>
    </row>
    <row r="37" spans="2:3" ht="14.25" x14ac:dyDescent="0.2">
      <c r="B37" s="3" t="s">
        <v>36</v>
      </c>
      <c r="C37" s="8">
        <v>0.72699999999999998</v>
      </c>
    </row>
    <row r="38" spans="2:3" ht="14.25" x14ac:dyDescent="0.2">
      <c r="B38" s="3" t="s">
        <v>37</v>
      </c>
      <c r="C38" s="8">
        <v>0.52400000000000002</v>
      </c>
    </row>
    <row r="39" spans="2:3" ht="14.25" x14ac:dyDescent="0.2">
      <c r="B39" s="3" t="s">
        <v>38</v>
      </c>
      <c r="C39" s="8">
        <v>0.38700000000000001</v>
      </c>
    </row>
    <row r="40" spans="2:3" ht="14.25" x14ac:dyDescent="0.2">
      <c r="B40" s="3" t="s">
        <v>39</v>
      </c>
      <c r="C40" s="8">
        <v>12.1</v>
      </c>
    </row>
    <row r="41" spans="2:3" ht="14.25" x14ac:dyDescent="0.2">
      <c r="B41" s="3" t="s">
        <v>40</v>
      </c>
      <c r="C41" s="8">
        <v>7.41</v>
      </c>
    </row>
    <row r="42" spans="2:3" ht="14.25" x14ac:dyDescent="0.2">
      <c r="B42" s="3" t="s">
        <v>41</v>
      </c>
      <c r="C42" s="8">
        <v>4.6100000000000003</v>
      </c>
    </row>
    <row r="43" spans="2:3" ht="14.25" x14ac:dyDescent="0.2">
      <c r="B43" s="3" t="s">
        <v>42</v>
      </c>
      <c r="C43" s="8">
        <v>3.08</v>
      </c>
    </row>
    <row r="44" spans="2:3" ht="14.25" x14ac:dyDescent="0.2">
      <c r="B44" s="3" t="s">
        <v>43</v>
      </c>
      <c r="C44" s="8">
        <v>1.83</v>
      </c>
    </row>
    <row r="45" spans="2:3" ht="14.25" x14ac:dyDescent="0.2">
      <c r="B45" s="3" t="s">
        <v>44</v>
      </c>
      <c r="C45" s="8">
        <v>1.1499999999999999</v>
      </c>
    </row>
    <row r="46" spans="2:3" ht="14.25" x14ac:dyDescent="0.2">
      <c r="B46" s="3" t="s">
        <v>45</v>
      </c>
      <c r="C46" s="8">
        <v>0.72699999999999998</v>
      </c>
    </row>
    <row r="47" spans="2:3" ht="14.25" x14ac:dyDescent="0.2">
      <c r="B47" s="3" t="s">
        <v>47</v>
      </c>
      <c r="C47" s="8">
        <v>0.52400000000000002</v>
      </c>
    </row>
    <row r="48" spans="2:3" ht="14.25" x14ac:dyDescent="0.2">
      <c r="B48" s="3" t="s">
        <v>46</v>
      </c>
      <c r="C48" s="8">
        <v>0.38700000000000001</v>
      </c>
    </row>
    <row r="49" spans="2:3" ht="14.25" x14ac:dyDescent="0.2">
      <c r="B49" s="3" t="s">
        <v>48</v>
      </c>
      <c r="C49" s="8">
        <v>0.26800000000000002</v>
      </c>
    </row>
    <row r="50" spans="2:3" ht="14.25" x14ac:dyDescent="0.2">
      <c r="B50" s="3" t="s">
        <v>49</v>
      </c>
      <c r="C50" s="8">
        <v>0.193</v>
      </c>
    </row>
    <row r="51" spans="2:3" ht="14.25" x14ac:dyDescent="0.2">
      <c r="B51" s="3" t="s">
        <v>50</v>
      </c>
      <c r="C51" s="8">
        <v>0.153</v>
      </c>
    </row>
    <row r="52" spans="2:3" ht="14.25" x14ac:dyDescent="0.2">
      <c r="B52" s="3" t="s">
        <v>51</v>
      </c>
      <c r="C52" s="8">
        <v>0.124</v>
      </c>
    </row>
    <row r="53" spans="2:3" ht="14.25" x14ac:dyDescent="0.2">
      <c r="B53" s="3" t="s">
        <v>52</v>
      </c>
      <c r="C53" s="8">
        <v>9.9099999999999994E-2</v>
      </c>
    </row>
    <row r="54" spans="2:3" ht="14.25" x14ac:dyDescent="0.2">
      <c r="B54" s="3" t="s">
        <v>53</v>
      </c>
      <c r="C54" s="8">
        <v>7.5399999999999995E-2</v>
      </c>
    </row>
    <row r="55" spans="2:3" ht="14.25" x14ac:dyDescent="0.2">
      <c r="B55" s="3" t="s">
        <v>54</v>
      </c>
      <c r="C55" s="8">
        <v>6.0100000000000001E-2</v>
      </c>
    </row>
    <row r="56" spans="2:3" ht="14.25" x14ac:dyDescent="0.2">
      <c r="B56" s="3" t="s">
        <v>55</v>
      </c>
      <c r="C56" s="8">
        <v>4.7E-2</v>
      </c>
    </row>
    <row r="57" spans="2:3" ht="14.25" x14ac:dyDescent="0.2">
      <c r="B57" s="3" t="s">
        <v>56</v>
      </c>
      <c r="C57" s="10">
        <v>12.1</v>
      </c>
    </row>
    <row r="58" spans="2:3" ht="14.25" x14ac:dyDescent="0.2">
      <c r="B58" s="3" t="s">
        <v>57</v>
      </c>
      <c r="C58" s="10">
        <v>7.41</v>
      </c>
    </row>
    <row r="59" spans="2:3" ht="14.25" x14ac:dyDescent="0.2">
      <c r="B59" s="3" t="s">
        <v>58</v>
      </c>
      <c r="C59" s="10">
        <v>4.6100000000000003</v>
      </c>
    </row>
    <row r="60" spans="2:3" ht="14.25" x14ac:dyDescent="0.2">
      <c r="B60" s="3" t="s">
        <v>59</v>
      </c>
      <c r="C60" s="10">
        <v>3.08</v>
      </c>
    </row>
    <row r="61" spans="2:3" ht="14.25" x14ac:dyDescent="0.2">
      <c r="B61" s="3" t="s">
        <v>60</v>
      </c>
      <c r="C61" s="10">
        <v>1.83</v>
      </c>
    </row>
    <row r="62" spans="2:3" ht="14.25" x14ac:dyDescent="0.2">
      <c r="B62" s="3" t="s">
        <v>61</v>
      </c>
      <c r="C62" s="10">
        <v>1.1499999999999999</v>
      </c>
    </row>
    <row r="63" spans="2:3" ht="14.25" x14ac:dyDescent="0.2">
      <c r="B63" s="3" t="s">
        <v>62</v>
      </c>
      <c r="C63" s="10">
        <v>0.72699999999999998</v>
      </c>
    </row>
    <row r="64" spans="2:3" ht="14.25" x14ac:dyDescent="0.2">
      <c r="B64" s="3" t="s">
        <v>63</v>
      </c>
      <c r="C64" s="10">
        <v>0.52400000000000002</v>
      </c>
    </row>
    <row r="65" spans="2:3" ht="14.25" x14ac:dyDescent="0.2">
      <c r="B65" s="3" t="s">
        <v>64</v>
      </c>
      <c r="C65" s="10">
        <v>0.38700000000000001</v>
      </c>
    </row>
    <row r="66" spans="2:3" ht="14.25" x14ac:dyDescent="0.2">
      <c r="B66" s="4" t="s">
        <v>65</v>
      </c>
      <c r="C66" s="10">
        <v>0.26800000000000002</v>
      </c>
    </row>
    <row r="67" spans="2:3" ht="15" thickBot="1" x14ac:dyDescent="0.25">
      <c r="B67" s="5" t="s">
        <v>66</v>
      </c>
      <c r="C67" s="11">
        <v>0.193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C72"/>
  <sheetViews>
    <sheetView workbookViewId="0">
      <selection activeCell="E30" sqref="E30"/>
    </sheetView>
  </sheetViews>
  <sheetFormatPr baseColWidth="10" defaultColWidth="9.140625" defaultRowHeight="12.75" x14ac:dyDescent="0.2"/>
  <cols>
    <col min="1" max="1" width="9.140625" customWidth="1"/>
    <col min="2" max="2" width="17.140625" style="1" customWidth="1"/>
    <col min="3" max="3" width="21.140625" style="6" customWidth="1"/>
  </cols>
  <sheetData>
    <row r="1" spans="2:3" ht="13.5" thickBot="1" x14ac:dyDescent="0.25"/>
    <row r="2" spans="2:3" x14ac:dyDescent="0.2">
      <c r="B2" s="2" t="s">
        <v>0</v>
      </c>
      <c r="C2" s="7" t="s">
        <v>67</v>
      </c>
    </row>
    <row r="3" spans="2:3" x14ac:dyDescent="0.2">
      <c r="B3" s="3" t="s">
        <v>68</v>
      </c>
      <c r="C3" s="8">
        <v>1.075</v>
      </c>
    </row>
    <row r="4" spans="2:3" x14ac:dyDescent="0.2">
      <c r="B4" s="3" t="s">
        <v>69</v>
      </c>
      <c r="C4" s="8">
        <v>0.77800000000000002</v>
      </c>
    </row>
    <row r="5" spans="2:3" x14ac:dyDescent="0.2">
      <c r="B5" s="3" t="s">
        <v>70</v>
      </c>
      <c r="C5" s="8">
        <v>0.61360000000000003</v>
      </c>
    </row>
    <row r="6" spans="2:3" x14ac:dyDescent="0.2">
      <c r="B6" s="3" t="s">
        <v>71</v>
      </c>
      <c r="C6" s="8">
        <v>0.61360000000000003</v>
      </c>
    </row>
    <row r="7" spans="2:3" x14ac:dyDescent="0.2">
      <c r="B7" s="3" t="s">
        <v>72</v>
      </c>
      <c r="C7" s="8">
        <v>0.42609999999999998</v>
      </c>
    </row>
    <row r="8" spans="2:3" x14ac:dyDescent="0.2">
      <c r="B8" s="10" t="s">
        <v>73</v>
      </c>
      <c r="C8" s="8">
        <v>0.35199999999999998</v>
      </c>
    </row>
    <row r="9" spans="2:3" x14ac:dyDescent="0.2">
      <c r="B9" s="3" t="s">
        <v>74</v>
      </c>
      <c r="C9" s="8">
        <v>0.307</v>
      </c>
    </row>
    <row r="10" spans="2:3" x14ac:dyDescent="0.2">
      <c r="B10" s="3" t="s">
        <v>75</v>
      </c>
      <c r="C10" s="8">
        <v>0.26769999999999999</v>
      </c>
    </row>
    <row r="11" spans="2:3" x14ac:dyDescent="0.2">
      <c r="B11" s="3" t="s">
        <v>76</v>
      </c>
      <c r="C11" s="8">
        <v>0.25700000000000001</v>
      </c>
    </row>
    <row r="12" spans="2:3" x14ac:dyDescent="0.2">
      <c r="B12" s="3" t="s">
        <v>77</v>
      </c>
      <c r="C12" s="8">
        <v>0.24199999999999999</v>
      </c>
    </row>
    <row r="13" spans="2:3" x14ac:dyDescent="0.2">
      <c r="B13" s="3" t="s">
        <v>78</v>
      </c>
      <c r="C13" s="8">
        <v>0.19600000000000001</v>
      </c>
    </row>
    <row r="14" spans="2:3" x14ac:dyDescent="0.2">
      <c r="B14" s="3" t="s">
        <v>79</v>
      </c>
      <c r="C14" s="8">
        <v>0.19</v>
      </c>
    </row>
    <row r="15" spans="2:3" x14ac:dyDescent="0.2">
      <c r="B15" s="3" t="s">
        <v>80</v>
      </c>
      <c r="C15" s="8">
        <v>0.124</v>
      </c>
    </row>
    <row r="16" spans="2:3" x14ac:dyDescent="0.2">
      <c r="B16" s="3" t="s">
        <v>81</v>
      </c>
      <c r="C16" s="8">
        <v>0.11899999999999999</v>
      </c>
    </row>
    <row r="17" spans="2:3" x14ac:dyDescent="0.2">
      <c r="B17" s="3" t="s">
        <v>82</v>
      </c>
      <c r="C17" s="8">
        <v>8.5699999999999998E-2</v>
      </c>
    </row>
    <row r="18" spans="2:3" x14ac:dyDescent="0.2">
      <c r="B18" s="3" t="s">
        <v>83</v>
      </c>
      <c r="C18" s="8">
        <v>7.1800000000000003E-2</v>
      </c>
    </row>
    <row r="19" spans="2:3" x14ac:dyDescent="0.2">
      <c r="B19" s="3" t="s">
        <v>84</v>
      </c>
      <c r="C19" s="8">
        <v>5.9799999999999999E-2</v>
      </c>
    </row>
    <row r="20" spans="2:3" x14ac:dyDescent="0.2">
      <c r="B20" s="3" t="s">
        <v>85</v>
      </c>
      <c r="C20" s="8">
        <v>5.96E-2</v>
      </c>
    </row>
    <row r="21" spans="2:3" x14ac:dyDescent="0.2">
      <c r="B21" s="3" t="s">
        <v>86</v>
      </c>
      <c r="C21" s="8">
        <v>5.11E-2</v>
      </c>
    </row>
    <row r="22" spans="2:3" x14ac:dyDescent="0.2">
      <c r="B22" s="3" t="s">
        <v>87</v>
      </c>
      <c r="C22" s="8">
        <v>0.35899999999999999</v>
      </c>
    </row>
    <row r="23" spans="2:3" x14ac:dyDescent="0.2">
      <c r="B23" s="3" t="s">
        <v>88</v>
      </c>
      <c r="C23" s="8">
        <v>0.189</v>
      </c>
    </row>
    <row r="24" spans="2:3" ht="14.25" x14ac:dyDescent="0.2">
      <c r="B24" s="3" t="s">
        <v>92</v>
      </c>
      <c r="C24" s="8">
        <v>0.32</v>
      </c>
    </row>
    <row r="25" spans="2:3" ht="14.25" x14ac:dyDescent="0.2">
      <c r="B25" s="3" t="s">
        <v>91</v>
      </c>
      <c r="C25" s="8">
        <v>0.20599999999999999</v>
      </c>
    </row>
    <row r="26" spans="2:3" ht="14.25" x14ac:dyDescent="0.2">
      <c r="B26" s="3" t="s">
        <v>90</v>
      </c>
      <c r="C26" s="8">
        <v>0.125</v>
      </c>
    </row>
    <row r="27" spans="2:3" ht="15" thickBot="1" x14ac:dyDescent="0.25">
      <c r="B27" s="5" t="s">
        <v>89</v>
      </c>
      <c r="C27" s="11">
        <v>0.10199999999999999</v>
      </c>
    </row>
    <row r="28" spans="2:3" x14ac:dyDescent="0.2">
      <c r="B28"/>
      <c r="C28"/>
    </row>
    <row r="29" spans="2:3" x14ac:dyDescent="0.2">
      <c r="B29"/>
      <c r="C29"/>
    </row>
    <row r="30" spans="2:3" x14ac:dyDescent="0.2">
      <c r="B30"/>
      <c r="C30"/>
    </row>
    <row r="31" spans="2:3" x14ac:dyDescent="0.2">
      <c r="B31"/>
      <c r="C31"/>
    </row>
    <row r="32" spans="2:3" x14ac:dyDescent="0.2">
      <c r="B32"/>
      <c r="C32"/>
    </row>
    <row r="33" spans="2:3" x14ac:dyDescent="0.2">
      <c r="B33"/>
      <c r="C33"/>
    </row>
    <row r="34" spans="2:3" x14ac:dyDescent="0.2">
      <c r="B34"/>
      <c r="C34"/>
    </row>
    <row r="35" spans="2:3" x14ac:dyDescent="0.2">
      <c r="B35"/>
      <c r="C35"/>
    </row>
    <row r="36" spans="2:3" x14ac:dyDescent="0.2">
      <c r="B36"/>
      <c r="C36"/>
    </row>
    <row r="37" spans="2:3" x14ac:dyDescent="0.2">
      <c r="B37"/>
      <c r="C37"/>
    </row>
    <row r="38" spans="2:3" x14ac:dyDescent="0.2">
      <c r="B38"/>
      <c r="C38"/>
    </row>
    <row r="39" spans="2:3" x14ac:dyDescent="0.2">
      <c r="B39"/>
      <c r="C39"/>
    </row>
    <row r="40" spans="2:3" x14ac:dyDescent="0.2">
      <c r="B40"/>
      <c r="C40"/>
    </row>
    <row r="41" spans="2:3" x14ac:dyDescent="0.2">
      <c r="B41"/>
      <c r="C41"/>
    </row>
    <row r="42" spans="2:3" x14ac:dyDescent="0.2">
      <c r="B42"/>
      <c r="C42"/>
    </row>
    <row r="43" spans="2:3" x14ac:dyDescent="0.2">
      <c r="B43"/>
      <c r="C43"/>
    </row>
    <row r="44" spans="2:3" x14ac:dyDescent="0.2">
      <c r="B44"/>
      <c r="C44"/>
    </row>
    <row r="45" spans="2:3" x14ac:dyDescent="0.2">
      <c r="B45"/>
      <c r="C45"/>
    </row>
    <row r="46" spans="2:3" x14ac:dyDescent="0.2">
      <c r="B46"/>
      <c r="C46"/>
    </row>
    <row r="47" spans="2:3" x14ac:dyDescent="0.2">
      <c r="B47"/>
      <c r="C47"/>
    </row>
    <row r="48" spans="2:3" x14ac:dyDescent="0.2">
      <c r="B48"/>
      <c r="C48"/>
    </row>
    <row r="49" spans="2:3" x14ac:dyDescent="0.2">
      <c r="B49"/>
      <c r="C49"/>
    </row>
    <row r="50" spans="2:3" x14ac:dyDescent="0.2">
      <c r="B50"/>
      <c r="C50"/>
    </row>
    <row r="51" spans="2:3" x14ac:dyDescent="0.2">
      <c r="B51"/>
      <c r="C51"/>
    </row>
    <row r="52" spans="2:3" x14ac:dyDescent="0.2">
      <c r="B52"/>
      <c r="C52"/>
    </row>
    <row r="53" spans="2:3" x14ac:dyDescent="0.2">
      <c r="B53"/>
      <c r="C53"/>
    </row>
    <row r="54" spans="2:3" x14ac:dyDescent="0.2">
      <c r="B54"/>
      <c r="C54"/>
    </row>
    <row r="55" spans="2:3" x14ac:dyDescent="0.2">
      <c r="B55"/>
      <c r="C55"/>
    </row>
    <row r="56" spans="2:3" x14ac:dyDescent="0.2">
      <c r="B56"/>
      <c r="C56"/>
    </row>
    <row r="57" spans="2:3" x14ac:dyDescent="0.2">
      <c r="B57"/>
      <c r="C57"/>
    </row>
    <row r="58" spans="2:3" x14ac:dyDescent="0.2">
      <c r="B58"/>
      <c r="C58"/>
    </row>
    <row r="59" spans="2:3" x14ac:dyDescent="0.2">
      <c r="B59"/>
      <c r="C59"/>
    </row>
    <row r="60" spans="2:3" x14ac:dyDescent="0.2">
      <c r="B60"/>
      <c r="C60"/>
    </row>
    <row r="61" spans="2:3" x14ac:dyDescent="0.2">
      <c r="B61"/>
      <c r="C61"/>
    </row>
    <row r="62" spans="2:3" x14ac:dyDescent="0.2">
      <c r="B62"/>
      <c r="C62"/>
    </row>
    <row r="63" spans="2:3" x14ac:dyDescent="0.2">
      <c r="B63"/>
      <c r="C63"/>
    </row>
    <row r="64" spans="2:3" x14ac:dyDescent="0.2">
      <c r="B64"/>
      <c r="C64"/>
    </row>
    <row r="65" spans="2:3" x14ac:dyDescent="0.2">
      <c r="B65"/>
      <c r="C65"/>
    </row>
    <row r="66" spans="2:3" x14ac:dyDescent="0.2">
      <c r="B66"/>
      <c r="C66"/>
    </row>
    <row r="67" spans="2:3" x14ac:dyDescent="0.2">
      <c r="B67"/>
      <c r="C67"/>
    </row>
    <row r="68" spans="2:3" x14ac:dyDescent="0.2">
      <c r="B68"/>
      <c r="C68"/>
    </row>
    <row r="69" spans="2:3" x14ac:dyDescent="0.2">
      <c r="B69"/>
      <c r="C69"/>
    </row>
    <row r="70" spans="2:3" x14ac:dyDescent="0.2">
      <c r="B70"/>
      <c r="C70"/>
    </row>
    <row r="71" spans="2:3" x14ac:dyDescent="0.2">
      <c r="B71"/>
      <c r="C71"/>
    </row>
    <row r="72" spans="2:3" x14ac:dyDescent="0.2">
      <c r="B72"/>
      <c r="C72"/>
    </row>
  </sheetData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T94"/>
  <sheetViews>
    <sheetView tabSelected="1" zoomScale="115" zoomScaleNormal="115" workbookViewId="0">
      <selection activeCell="B34" sqref="B34:B36"/>
    </sheetView>
  </sheetViews>
  <sheetFormatPr baseColWidth="10" defaultColWidth="9.140625" defaultRowHeight="12.75" x14ac:dyDescent="0.2"/>
  <cols>
    <col min="1" max="1" width="88.42578125" style="55" bestFit="1" customWidth="1"/>
    <col min="2" max="2" width="47.7109375" style="56" customWidth="1"/>
    <col min="3" max="3" width="21.42578125" style="12" bestFit="1" customWidth="1"/>
    <col min="4" max="4" width="9.140625" style="12" hidden="1" customWidth="1"/>
    <col min="5" max="5" width="9.140625" style="12" customWidth="1"/>
    <col min="6" max="6" width="15.85546875" style="13" hidden="1" customWidth="1"/>
    <col min="7" max="7" width="9.140625" style="13" hidden="1" customWidth="1"/>
    <col min="8" max="8" width="9.140625" style="12" customWidth="1"/>
    <col min="9" max="10" width="9.140625" style="12" hidden="1" customWidth="1"/>
    <col min="11" max="17" width="9.140625" style="12"/>
    <col min="18" max="18" width="24.85546875" style="71" hidden="1" customWidth="1"/>
    <col min="19" max="19" width="22.5703125" style="71" hidden="1" customWidth="1"/>
    <col min="20" max="20" width="0" style="71" hidden="1" customWidth="1"/>
    <col min="21" max="16384" width="9.140625" style="12"/>
  </cols>
  <sheetData>
    <row r="1" spans="1:20" ht="18" customHeight="1" x14ac:dyDescent="0.2">
      <c r="A1" s="81" t="s">
        <v>198</v>
      </c>
      <c r="B1" s="82"/>
    </row>
    <row r="2" spans="1:20" ht="20.25" customHeight="1" x14ac:dyDescent="0.2">
      <c r="A2" s="14" t="s">
        <v>212</v>
      </c>
      <c r="B2" s="75"/>
      <c r="D2" s="12" t="s">
        <v>197</v>
      </c>
      <c r="F2" s="12"/>
      <c r="G2" s="12"/>
      <c r="T2" s="72"/>
    </row>
    <row r="3" spans="1:20" ht="15" customHeight="1" x14ac:dyDescent="0.2">
      <c r="A3" s="67" t="s">
        <v>199</v>
      </c>
      <c r="B3" s="15"/>
      <c r="F3" s="16"/>
      <c r="G3" s="17"/>
      <c r="I3" s="18"/>
      <c r="J3" s="19"/>
      <c r="R3" s="71" t="s">
        <v>223</v>
      </c>
      <c r="S3" s="71" t="s">
        <v>225</v>
      </c>
      <c r="T3" s="71" t="s">
        <v>227</v>
      </c>
    </row>
    <row r="4" spans="1:20" ht="15" customHeight="1" x14ac:dyDescent="0.2">
      <c r="A4" s="64" t="s">
        <v>202</v>
      </c>
      <c r="B4" s="20"/>
      <c r="F4" s="16"/>
      <c r="G4" s="17"/>
      <c r="I4" s="18"/>
      <c r="J4" s="19"/>
      <c r="R4" s="71" t="s">
        <v>224</v>
      </c>
      <c r="S4" s="71" t="s">
        <v>226</v>
      </c>
      <c r="T4" s="71" t="s">
        <v>228</v>
      </c>
    </row>
    <row r="5" spans="1:20" ht="15" customHeight="1" x14ac:dyDescent="0.2">
      <c r="A5" s="67" t="s">
        <v>219</v>
      </c>
      <c r="B5" s="15"/>
      <c r="F5" s="16"/>
      <c r="G5" s="17"/>
      <c r="I5" s="18"/>
      <c r="J5" s="19"/>
    </row>
    <row r="6" spans="1:20" ht="15" customHeight="1" x14ac:dyDescent="0.2">
      <c r="A6" s="68" t="s">
        <v>216</v>
      </c>
      <c r="B6" s="15"/>
      <c r="F6" s="16"/>
      <c r="G6" s="17"/>
      <c r="I6" s="18"/>
      <c r="J6" s="19"/>
    </row>
    <row r="7" spans="1:20" ht="15" customHeight="1" x14ac:dyDescent="0.2">
      <c r="A7" s="67" t="s">
        <v>217</v>
      </c>
      <c r="B7" s="15"/>
      <c r="F7" s="16"/>
      <c r="G7" s="17"/>
      <c r="I7" s="18"/>
      <c r="J7" s="19"/>
    </row>
    <row r="8" spans="1:20" ht="13.5" customHeight="1" x14ac:dyDescent="0.2">
      <c r="A8" s="69" t="s">
        <v>218</v>
      </c>
      <c r="B8" s="21"/>
      <c r="F8" s="16"/>
      <c r="G8" s="17"/>
      <c r="I8" s="18"/>
      <c r="J8" s="19"/>
    </row>
    <row r="9" spans="1:20" ht="13.5" customHeight="1" x14ac:dyDescent="0.2">
      <c r="A9" s="69" t="s">
        <v>220</v>
      </c>
      <c r="B9" s="21"/>
      <c r="F9" s="16" t="s">
        <v>119</v>
      </c>
      <c r="G9" s="17">
        <v>1.2</v>
      </c>
      <c r="I9" s="18" t="s">
        <v>69</v>
      </c>
      <c r="J9" s="19">
        <v>0.77800000000000002</v>
      </c>
    </row>
    <row r="10" spans="1:20" x14ac:dyDescent="0.2">
      <c r="A10" s="64" t="s">
        <v>204</v>
      </c>
      <c r="B10" s="21"/>
      <c r="F10" s="16" t="s">
        <v>120</v>
      </c>
      <c r="G10" s="17">
        <v>0.86799999999999999</v>
      </c>
      <c r="I10" s="18" t="s">
        <v>70</v>
      </c>
      <c r="J10" s="19">
        <v>0.61360000000000003</v>
      </c>
    </row>
    <row r="11" spans="1:20" x14ac:dyDescent="0.2">
      <c r="A11" s="64" t="s">
        <v>93</v>
      </c>
      <c r="B11" s="22"/>
      <c r="F11" s="16" t="s">
        <v>121</v>
      </c>
      <c r="G11" s="17">
        <v>0.64100000000000001</v>
      </c>
      <c r="I11" s="18" t="s">
        <v>71</v>
      </c>
      <c r="J11" s="19">
        <v>0.61360000000000003</v>
      </c>
    </row>
    <row r="12" spans="1:20" x14ac:dyDescent="0.2">
      <c r="A12" s="64" t="s">
        <v>94</v>
      </c>
      <c r="B12" s="23"/>
      <c r="F12" s="16" t="s">
        <v>122</v>
      </c>
      <c r="G12" s="17">
        <v>0.443</v>
      </c>
      <c r="I12" s="18" t="s">
        <v>72</v>
      </c>
      <c r="J12" s="19">
        <v>0.42609999999999998</v>
      </c>
    </row>
    <row r="13" spans="1:20" x14ac:dyDescent="0.2">
      <c r="A13" s="64" t="s">
        <v>180</v>
      </c>
      <c r="B13" s="20"/>
      <c r="F13" s="16" t="s">
        <v>123</v>
      </c>
      <c r="G13" s="17">
        <v>0.32</v>
      </c>
      <c r="I13" s="24" t="s">
        <v>73</v>
      </c>
      <c r="J13" s="19">
        <v>0.35199999999999998</v>
      </c>
    </row>
    <row r="14" spans="1:20" ht="15" customHeight="1" x14ac:dyDescent="0.2">
      <c r="A14" s="69" t="s">
        <v>215</v>
      </c>
      <c r="B14" s="15"/>
      <c r="F14" s="16"/>
      <c r="G14" s="17"/>
      <c r="I14" s="18"/>
      <c r="J14" s="19"/>
    </row>
    <row r="15" spans="1:20" x14ac:dyDescent="0.2">
      <c r="A15" s="41" t="s">
        <v>203</v>
      </c>
      <c r="B15" s="76"/>
      <c r="F15" s="16" t="s">
        <v>170</v>
      </c>
      <c r="G15" s="17">
        <v>0.253</v>
      </c>
      <c r="I15" s="18" t="s">
        <v>74</v>
      </c>
      <c r="J15" s="19">
        <v>0.307</v>
      </c>
    </row>
    <row r="16" spans="1:20" x14ac:dyDescent="0.2">
      <c r="A16" s="64" t="s">
        <v>95</v>
      </c>
      <c r="B16" s="76"/>
      <c r="F16" s="16" t="s">
        <v>171</v>
      </c>
      <c r="G16" s="17">
        <v>0.20599999999999999</v>
      </c>
      <c r="I16" s="18" t="s">
        <v>75</v>
      </c>
      <c r="J16" s="19">
        <v>0.26769999999999999</v>
      </c>
    </row>
    <row r="17" spans="1:20" x14ac:dyDescent="0.2">
      <c r="A17" s="64" t="s">
        <v>200</v>
      </c>
      <c r="B17" s="76"/>
      <c r="F17" s="16" t="s">
        <v>172</v>
      </c>
      <c r="G17" s="17">
        <v>0.16400000000000001</v>
      </c>
      <c r="I17" s="18" t="s">
        <v>76</v>
      </c>
      <c r="J17" s="19">
        <v>0.25700000000000001</v>
      </c>
    </row>
    <row r="18" spans="1:20" x14ac:dyDescent="0.2">
      <c r="A18" s="64" t="s">
        <v>96</v>
      </c>
      <c r="B18" s="77"/>
      <c r="F18" s="16" t="s">
        <v>173</v>
      </c>
      <c r="G18" s="17">
        <v>0.125</v>
      </c>
      <c r="I18" s="18" t="s">
        <v>77</v>
      </c>
      <c r="J18" s="19">
        <v>0.24199999999999999</v>
      </c>
    </row>
    <row r="19" spans="1:20" x14ac:dyDescent="0.2">
      <c r="A19" s="64" t="s">
        <v>192</v>
      </c>
      <c r="B19" s="21"/>
      <c r="F19" s="16"/>
      <c r="G19" s="17"/>
      <c r="I19" s="18"/>
      <c r="J19" s="19"/>
    </row>
    <row r="20" spans="1:20" x14ac:dyDescent="0.2">
      <c r="A20" s="64" t="s">
        <v>201</v>
      </c>
      <c r="B20" s="76"/>
      <c r="F20" s="16" t="s">
        <v>174</v>
      </c>
      <c r="G20" s="17">
        <v>0.1</v>
      </c>
      <c r="I20" s="18" t="s">
        <v>78</v>
      </c>
      <c r="J20" s="19">
        <v>0.19600000000000001</v>
      </c>
    </row>
    <row r="21" spans="1:20" x14ac:dyDescent="0.2">
      <c r="A21" s="64" t="s">
        <v>97</v>
      </c>
      <c r="B21" s="21"/>
      <c r="F21" s="16" t="s">
        <v>124</v>
      </c>
      <c r="G21" s="17">
        <v>12.1</v>
      </c>
      <c r="I21" s="18" t="s">
        <v>79</v>
      </c>
      <c r="J21" s="19">
        <v>0.19</v>
      </c>
    </row>
    <row r="22" spans="1:20" x14ac:dyDescent="0.2">
      <c r="A22" s="65" t="s">
        <v>98</v>
      </c>
      <c r="B22" s="76"/>
      <c r="F22" s="16" t="s">
        <v>125</v>
      </c>
      <c r="G22" s="17">
        <v>7.41</v>
      </c>
      <c r="I22" s="18" t="s">
        <v>80</v>
      </c>
      <c r="J22" s="19">
        <v>0.124</v>
      </c>
    </row>
    <row r="23" spans="1:20" x14ac:dyDescent="0.2">
      <c r="A23" s="64" t="s">
        <v>99</v>
      </c>
      <c r="B23" s="76"/>
      <c r="F23" s="16" t="s">
        <v>126</v>
      </c>
      <c r="G23" s="17">
        <v>4.6100000000000003</v>
      </c>
      <c r="I23" s="18" t="s">
        <v>81</v>
      </c>
      <c r="J23" s="19">
        <v>0.11899999999999999</v>
      </c>
    </row>
    <row r="24" spans="1:20" x14ac:dyDescent="0.2">
      <c r="A24" s="65" t="s">
        <v>100</v>
      </c>
      <c r="B24" s="76"/>
      <c r="F24" s="16" t="s">
        <v>127</v>
      </c>
      <c r="G24" s="17">
        <v>3.08</v>
      </c>
      <c r="I24" s="18" t="s">
        <v>82</v>
      </c>
      <c r="J24" s="19">
        <v>8.5699999999999998E-2</v>
      </c>
    </row>
    <row r="25" spans="1:20" x14ac:dyDescent="0.2">
      <c r="A25" s="66" t="s">
        <v>101</v>
      </c>
      <c r="B25" s="77"/>
      <c r="F25" s="26"/>
      <c r="G25" s="27"/>
      <c r="I25" s="28"/>
      <c r="J25" s="29"/>
    </row>
    <row r="26" spans="1:20" s="32" customFormat="1" x14ac:dyDescent="0.2">
      <c r="A26" s="30" t="s">
        <v>210</v>
      </c>
      <c r="B26" s="31"/>
      <c r="R26" s="73"/>
      <c r="S26" s="73"/>
      <c r="T26" s="73"/>
    </row>
    <row r="27" spans="1:20" ht="15" x14ac:dyDescent="0.25">
      <c r="A27" s="33"/>
      <c r="B27" s="34" t="s">
        <v>206</v>
      </c>
      <c r="C27" s="34" t="s">
        <v>211</v>
      </c>
      <c r="F27" s="35"/>
      <c r="G27" s="36"/>
      <c r="I27" s="37"/>
      <c r="J27" s="38"/>
    </row>
    <row r="28" spans="1:20" ht="15" x14ac:dyDescent="0.25">
      <c r="A28" s="34" t="s">
        <v>207</v>
      </c>
      <c r="B28" s="39"/>
      <c r="C28" s="21"/>
      <c r="F28" s="16"/>
      <c r="G28" s="17"/>
      <c r="I28" s="18"/>
      <c r="J28" s="19"/>
    </row>
    <row r="29" spans="1:20" ht="15" x14ac:dyDescent="0.25">
      <c r="A29" s="34" t="s">
        <v>208</v>
      </c>
      <c r="B29" s="39"/>
      <c r="C29" s="21"/>
      <c r="F29" s="16"/>
      <c r="G29" s="17"/>
      <c r="I29" s="18"/>
      <c r="J29" s="19"/>
    </row>
    <row r="30" spans="1:20" ht="15" x14ac:dyDescent="0.25">
      <c r="A30" s="34" t="s">
        <v>209</v>
      </c>
      <c r="B30" s="39"/>
      <c r="C30" s="21"/>
      <c r="F30" s="16"/>
      <c r="G30" s="17"/>
      <c r="I30" s="18"/>
      <c r="J30" s="19"/>
    </row>
    <row r="31" spans="1:20" ht="15" x14ac:dyDescent="0.25">
      <c r="A31" s="34" t="s">
        <v>213</v>
      </c>
      <c r="B31" s="39"/>
      <c r="C31" s="21"/>
      <c r="F31" s="16"/>
      <c r="G31" s="17"/>
      <c r="I31" s="18"/>
      <c r="J31" s="19"/>
    </row>
    <row r="32" spans="1:20" ht="15" x14ac:dyDescent="0.25">
      <c r="A32" s="34" t="s">
        <v>214</v>
      </c>
      <c r="B32" s="39"/>
      <c r="C32" s="21"/>
      <c r="F32" s="16"/>
      <c r="G32" s="17"/>
      <c r="I32" s="18"/>
      <c r="J32" s="19"/>
    </row>
    <row r="33" spans="1:20" s="13" customFormat="1" x14ac:dyDescent="0.2">
      <c r="A33" s="30" t="s">
        <v>205</v>
      </c>
      <c r="B33" s="40"/>
      <c r="F33" s="16" t="s">
        <v>117</v>
      </c>
      <c r="G33" s="17">
        <v>1.1499999999999999</v>
      </c>
      <c r="H33" s="12"/>
      <c r="I33" s="18" t="s">
        <v>84</v>
      </c>
      <c r="J33" s="19">
        <v>5.9799999999999999E-2</v>
      </c>
      <c r="R33" s="74"/>
      <c r="S33" s="74"/>
      <c r="T33" s="74"/>
    </row>
    <row r="34" spans="1:20" s="13" customFormat="1" x14ac:dyDescent="0.2">
      <c r="A34" s="41" t="s">
        <v>112</v>
      </c>
      <c r="B34" s="78"/>
      <c r="F34" s="16" t="s">
        <v>128</v>
      </c>
      <c r="G34" s="17">
        <v>0.72699999999999998</v>
      </c>
      <c r="H34" s="12"/>
      <c r="I34" s="18" t="s">
        <v>85</v>
      </c>
      <c r="J34" s="19">
        <v>5.96E-2</v>
      </c>
      <c r="R34" s="74"/>
      <c r="S34" s="74"/>
      <c r="T34" s="74"/>
    </row>
    <row r="35" spans="1:20" s="13" customFormat="1" x14ac:dyDescent="0.2">
      <c r="A35" s="41" t="s">
        <v>113</v>
      </c>
      <c r="B35" s="43"/>
      <c r="F35" s="16" t="s">
        <v>129</v>
      </c>
      <c r="G35" s="17">
        <v>0.52400000000000002</v>
      </c>
      <c r="H35" s="12"/>
      <c r="I35" s="18" t="s">
        <v>86</v>
      </c>
      <c r="J35" s="19">
        <v>5.11E-2</v>
      </c>
      <c r="R35" s="74"/>
      <c r="S35" s="74"/>
      <c r="T35" s="74"/>
    </row>
    <row r="36" spans="1:20" s="13" customFormat="1" x14ac:dyDescent="0.2">
      <c r="A36" s="41" t="s">
        <v>114</v>
      </c>
      <c r="B36" s="79"/>
      <c r="F36" s="16" t="s">
        <v>130</v>
      </c>
      <c r="G36" s="17">
        <v>0.38700000000000001</v>
      </c>
      <c r="H36" s="12"/>
      <c r="I36" s="18" t="s">
        <v>87</v>
      </c>
      <c r="J36" s="19">
        <v>0.35899999999999999</v>
      </c>
      <c r="R36" s="74"/>
      <c r="S36" s="74"/>
      <c r="T36" s="74"/>
    </row>
    <row r="37" spans="1:20" ht="12.75" customHeight="1" x14ac:dyDescent="0.2">
      <c r="A37" s="83" t="s">
        <v>221</v>
      </c>
      <c r="B37" s="84"/>
      <c r="F37" s="16" t="s">
        <v>131</v>
      </c>
      <c r="G37" s="17">
        <v>0.26800000000000002</v>
      </c>
      <c r="I37" s="18" t="s">
        <v>88</v>
      </c>
      <c r="J37" s="19">
        <v>0.189</v>
      </c>
    </row>
    <row r="38" spans="1:20" ht="14.25" x14ac:dyDescent="0.2">
      <c r="A38" s="61" t="s">
        <v>187</v>
      </c>
      <c r="B38" s="78"/>
      <c r="F38" s="16" t="s">
        <v>132</v>
      </c>
      <c r="G38" s="17">
        <v>0.193</v>
      </c>
      <c r="I38" s="18" t="s">
        <v>175</v>
      </c>
      <c r="J38" s="19">
        <v>0.32</v>
      </c>
    </row>
    <row r="39" spans="1:20" ht="14.25" x14ac:dyDescent="0.2">
      <c r="A39" s="62" t="s">
        <v>188</v>
      </c>
      <c r="B39" s="42"/>
      <c r="F39" s="16" t="s">
        <v>133</v>
      </c>
      <c r="G39" s="17">
        <v>0.153</v>
      </c>
      <c r="I39" s="18" t="s">
        <v>176</v>
      </c>
      <c r="J39" s="19">
        <v>0.20599999999999999</v>
      </c>
    </row>
    <row r="40" spans="1:20" ht="14.25" x14ac:dyDescent="0.2">
      <c r="A40" s="61" t="s">
        <v>189</v>
      </c>
      <c r="B40" s="42"/>
      <c r="F40" s="16" t="s">
        <v>134</v>
      </c>
      <c r="G40" s="17">
        <v>0.124</v>
      </c>
      <c r="I40" s="18" t="s">
        <v>177</v>
      </c>
      <c r="J40" s="19">
        <v>0.125</v>
      </c>
    </row>
    <row r="41" spans="1:20" ht="15" thickBot="1" x14ac:dyDescent="0.25">
      <c r="A41" s="63" t="s">
        <v>190</v>
      </c>
      <c r="B41" s="42"/>
      <c r="F41" s="16" t="s">
        <v>135</v>
      </c>
      <c r="G41" s="17">
        <v>9.9099999999999994E-2</v>
      </c>
      <c r="I41" s="44" t="s">
        <v>178</v>
      </c>
      <c r="J41" s="45">
        <v>0.10199999999999999</v>
      </c>
    </row>
    <row r="42" spans="1:20" x14ac:dyDescent="0.2">
      <c r="A42" s="63" t="s">
        <v>191</v>
      </c>
      <c r="B42" s="42"/>
      <c r="F42" s="16" t="s">
        <v>136</v>
      </c>
      <c r="G42" s="17">
        <v>7.5399999999999995E-2</v>
      </c>
    </row>
    <row r="43" spans="1:20" x14ac:dyDescent="0.2">
      <c r="A43" s="85" t="s">
        <v>222</v>
      </c>
      <c r="B43" s="86"/>
      <c r="F43" s="16" t="s">
        <v>137</v>
      </c>
      <c r="G43" s="17">
        <v>6.0100000000000001E-2</v>
      </c>
    </row>
    <row r="44" spans="1:20" x14ac:dyDescent="0.2">
      <c r="A44" s="87" t="s">
        <v>181</v>
      </c>
      <c r="B44" s="88"/>
      <c r="F44" s="16"/>
      <c r="G44" s="17"/>
    </row>
    <row r="45" spans="1:20" x14ac:dyDescent="0.2">
      <c r="A45" s="46" t="s">
        <v>186</v>
      </c>
      <c r="B45" s="47">
        <v>0.4</v>
      </c>
      <c r="F45" s="16" t="s">
        <v>138</v>
      </c>
      <c r="G45" s="17">
        <v>4.7E-2</v>
      </c>
    </row>
    <row r="46" spans="1:20" ht="15.75" customHeight="1" x14ac:dyDescent="0.2">
      <c r="A46" s="25" t="s">
        <v>185</v>
      </c>
      <c r="B46" s="22"/>
      <c r="F46" s="16" t="s">
        <v>139</v>
      </c>
      <c r="G46" s="48">
        <v>12.1</v>
      </c>
    </row>
    <row r="47" spans="1:20" ht="17.25" customHeight="1" x14ac:dyDescent="0.2">
      <c r="A47" s="25" t="s">
        <v>184</v>
      </c>
      <c r="B47" s="22"/>
      <c r="F47" s="16" t="s">
        <v>140</v>
      </c>
      <c r="G47" s="17">
        <v>1.83</v>
      </c>
    </row>
    <row r="48" spans="1:20" x14ac:dyDescent="0.2">
      <c r="A48" s="49" t="s">
        <v>104</v>
      </c>
      <c r="B48" s="50">
        <f>IF(ISERROR(VLOOKUP($B$47,$F:$G,2,FALSE)),0,(VLOOKUP($B$47,$F:$G,2,FALSE)))</f>
        <v>0</v>
      </c>
      <c r="F48" s="16" t="s">
        <v>138</v>
      </c>
      <c r="G48" s="17">
        <v>4.7E-2</v>
      </c>
    </row>
    <row r="49" spans="1:7" x14ac:dyDescent="0.2">
      <c r="A49" s="49" t="s">
        <v>109</v>
      </c>
      <c r="B49" s="51">
        <f>B48*(B46/1000)*($B$11)/($B$45^2)/1000*100</f>
        <v>0</v>
      </c>
      <c r="F49" s="16" t="s">
        <v>139</v>
      </c>
      <c r="G49" s="48">
        <v>12.1</v>
      </c>
    </row>
    <row r="50" spans="1:7" ht="15.75" customHeight="1" x14ac:dyDescent="0.2">
      <c r="A50" s="25" t="s">
        <v>183</v>
      </c>
      <c r="B50" s="21"/>
      <c r="F50" s="16" t="s">
        <v>141</v>
      </c>
      <c r="G50" s="17">
        <v>0.72699999999999998</v>
      </c>
    </row>
    <row r="51" spans="1:7" ht="14.25" customHeight="1" x14ac:dyDescent="0.2">
      <c r="A51" s="25" t="s">
        <v>182</v>
      </c>
      <c r="B51" s="22"/>
      <c r="F51" s="16" t="s">
        <v>142</v>
      </c>
      <c r="G51" s="17">
        <v>7.41</v>
      </c>
    </row>
    <row r="52" spans="1:7" x14ac:dyDescent="0.2">
      <c r="A52" s="49" t="s">
        <v>105</v>
      </c>
      <c r="B52" s="50">
        <f>IF(ISERROR(VLOOKUP($B$51,$F:$G,2,FALSE)),0,(VLOOKUP($B$51,$F:$G,2,FALSE)))</f>
        <v>0</v>
      </c>
      <c r="F52" s="16" t="s">
        <v>143</v>
      </c>
      <c r="G52" s="17">
        <v>3.08</v>
      </c>
    </row>
    <row r="53" spans="1:7" x14ac:dyDescent="0.2">
      <c r="A53" s="49" t="s">
        <v>108</v>
      </c>
      <c r="B53" s="51">
        <f>B52*(B50/1000)*($B$11)/($B$45^2)/1000*100</f>
        <v>0</v>
      </c>
      <c r="F53" s="16" t="s">
        <v>144</v>
      </c>
      <c r="G53" s="17">
        <v>1.1499999999999999</v>
      </c>
    </row>
    <row r="54" spans="1:7" x14ac:dyDescent="0.2">
      <c r="A54" s="52" t="s">
        <v>115</v>
      </c>
      <c r="B54" s="51">
        <f>SUM(B49+B53)</f>
        <v>0</v>
      </c>
      <c r="F54" s="16" t="s">
        <v>145</v>
      </c>
      <c r="G54" s="17">
        <v>0.52400000000000002</v>
      </c>
    </row>
    <row r="55" spans="1:7" x14ac:dyDescent="0.2">
      <c r="A55" s="53" t="s">
        <v>107</v>
      </c>
      <c r="B55" s="47">
        <f>IF(B13&lt;1,0,2.5)</f>
        <v>0</v>
      </c>
      <c r="F55" s="16" t="s">
        <v>146</v>
      </c>
      <c r="G55" s="17">
        <v>12.1</v>
      </c>
    </row>
    <row r="56" spans="1:7" ht="25.5" customHeight="1" x14ac:dyDescent="0.2">
      <c r="A56" s="25" t="s">
        <v>193</v>
      </c>
      <c r="B56" s="21"/>
      <c r="F56" s="16" t="s">
        <v>147</v>
      </c>
      <c r="G56" s="17">
        <v>7.41</v>
      </c>
    </row>
    <row r="57" spans="1:7" ht="24.75" customHeight="1" x14ac:dyDescent="0.2">
      <c r="A57" s="25" t="s">
        <v>194</v>
      </c>
      <c r="B57" s="22"/>
      <c r="F57" s="16" t="s">
        <v>148</v>
      </c>
      <c r="G57" s="17">
        <v>4.6100000000000003</v>
      </c>
    </row>
    <row r="58" spans="1:7" x14ac:dyDescent="0.2">
      <c r="A58" s="49" t="s">
        <v>102</v>
      </c>
      <c r="B58" s="50">
        <f>IF(ISERROR(VLOOKUP(B57,$I$3:$J$41,2,FALSE)),0,(VLOOKUP(B57,$I$3:$J$41,2,FALSE)))</f>
        <v>0</v>
      </c>
      <c r="F58" s="16" t="s">
        <v>149</v>
      </c>
      <c r="G58" s="17">
        <v>3.08</v>
      </c>
    </row>
    <row r="59" spans="1:7" x14ac:dyDescent="0.2">
      <c r="A59" s="49" t="s">
        <v>110</v>
      </c>
      <c r="B59" s="51">
        <f>IF(ISERROR(B58*(B56/1000)*($B$11)/($B$13^2)/1000*100),0,(B58*(B56/1000)*($B$11)/($B$13^2)/1000*100))</f>
        <v>0</v>
      </c>
      <c r="F59" s="16" t="s">
        <v>150</v>
      </c>
      <c r="G59" s="17">
        <v>1.83</v>
      </c>
    </row>
    <row r="60" spans="1:7" ht="25.5" customHeight="1" x14ac:dyDescent="0.2">
      <c r="A60" s="25" t="s">
        <v>195</v>
      </c>
      <c r="B60" s="21"/>
      <c r="F60" s="16" t="s">
        <v>151</v>
      </c>
      <c r="G60" s="17">
        <v>1.1499999999999999</v>
      </c>
    </row>
    <row r="61" spans="1:7" x14ac:dyDescent="0.2">
      <c r="A61" s="25" t="s">
        <v>196</v>
      </c>
      <c r="B61" s="22"/>
      <c r="F61" s="16" t="s">
        <v>152</v>
      </c>
      <c r="G61" s="17">
        <v>0.72699999999999998</v>
      </c>
    </row>
    <row r="62" spans="1:7" x14ac:dyDescent="0.2">
      <c r="A62" s="49" t="s">
        <v>103</v>
      </c>
      <c r="B62" s="50">
        <f>IF(ISERROR(VLOOKUP(B61,$I$3:$J$41,2,FALSE)),0,(VLOOKUP(B61,$I$3:$J$41,2,FALSE)))</f>
        <v>0</v>
      </c>
      <c r="F62" s="16" t="s">
        <v>153</v>
      </c>
      <c r="G62" s="17">
        <v>0.52400000000000002</v>
      </c>
    </row>
    <row r="63" spans="1:7" x14ac:dyDescent="0.2">
      <c r="A63" s="49" t="s">
        <v>111</v>
      </c>
      <c r="B63" s="51">
        <f>IF(ISERROR(B62*(B60/1000)*($B$11)/($B$13^2)/1000*100),0,(B62*(B60/1000)*($B$11)/($B$13^2)/1000*100))</f>
        <v>0</v>
      </c>
      <c r="F63" s="16" t="s">
        <v>153</v>
      </c>
      <c r="G63" s="17">
        <v>0.52400000000000002</v>
      </c>
    </row>
    <row r="64" spans="1:7" ht="13.5" customHeight="1" x14ac:dyDescent="0.2">
      <c r="A64" s="52" t="s">
        <v>116</v>
      </c>
      <c r="B64" s="51">
        <f>SUM(B59+B63)</f>
        <v>0</v>
      </c>
      <c r="F64" s="16" t="s">
        <v>154</v>
      </c>
      <c r="G64" s="17">
        <v>0.26800000000000002</v>
      </c>
    </row>
    <row r="65" spans="1:7" x14ac:dyDescent="0.2">
      <c r="A65" s="53" t="s">
        <v>106</v>
      </c>
      <c r="B65" s="54">
        <f>IF(B13&lt;1,0,SUM(B49+B53+B55+B59+B63))</f>
        <v>0</v>
      </c>
      <c r="F65" s="16" t="s">
        <v>155</v>
      </c>
      <c r="G65" s="17">
        <v>0.193</v>
      </c>
    </row>
    <row r="66" spans="1:7" x14ac:dyDescent="0.2">
      <c r="A66" s="53" t="s">
        <v>179</v>
      </c>
      <c r="B66" s="54">
        <f>(1-(B65/100))</f>
        <v>1</v>
      </c>
      <c r="F66" s="16" t="s">
        <v>156</v>
      </c>
      <c r="G66" s="17">
        <v>0.153</v>
      </c>
    </row>
    <row r="67" spans="1:7" x14ac:dyDescent="0.2">
      <c r="F67" s="16" t="s">
        <v>157</v>
      </c>
      <c r="G67" s="17">
        <v>7.5399999999999995E-2</v>
      </c>
    </row>
    <row r="68" spans="1:7" x14ac:dyDescent="0.2">
      <c r="A68" s="70"/>
      <c r="F68" s="16" t="s">
        <v>158</v>
      </c>
      <c r="G68" s="17">
        <v>6.0100000000000001E-2</v>
      </c>
    </row>
    <row r="69" spans="1:7" x14ac:dyDescent="0.2">
      <c r="A69" s="80"/>
      <c r="B69" s="80"/>
      <c r="F69" s="16" t="s">
        <v>159</v>
      </c>
      <c r="G69" s="17">
        <v>4.7E-2</v>
      </c>
    </row>
    <row r="70" spans="1:7" x14ac:dyDescent="0.2">
      <c r="F70" s="16" t="s">
        <v>160</v>
      </c>
      <c r="G70" s="57">
        <v>12.1</v>
      </c>
    </row>
    <row r="71" spans="1:7" x14ac:dyDescent="0.2">
      <c r="F71" s="16" t="s">
        <v>161</v>
      </c>
      <c r="G71" s="57">
        <v>7.41</v>
      </c>
    </row>
    <row r="72" spans="1:7" x14ac:dyDescent="0.2">
      <c r="F72" s="16" t="s">
        <v>162</v>
      </c>
      <c r="G72" s="57">
        <v>4.6100000000000003</v>
      </c>
    </row>
    <row r="73" spans="1:7" x14ac:dyDescent="0.2">
      <c r="F73" s="16" t="s">
        <v>163</v>
      </c>
      <c r="G73" s="57">
        <v>3.08</v>
      </c>
    </row>
    <row r="74" spans="1:7" x14ac:dyDescent="0.2">
      <c r="F74" s="16" t="s">
        <v>164</v>
      </c>
      <c r="G74" s="57">
        <v>1.83</v>
      </c>
    </row>
    <row r="75" spans="1:7" x14ac:dyDescent="0.2">
      <c r="F75" s="16" t="s">
        <v>165</v>
      </c>
      <c r="G75" s="57">
        <v>1.1499999999999999</v>
      </c>
    </row>
    <row r="76" spans="1:7" x14ac:dyDescent="0.2">
      <c r="F76" s="16" t="s">
        <v>166</v>
      </c>
      <c r="G76" s="57">
        <v>0.72699999999999998</v>
      </c>
    </row>
    <row r="77" spans="1:7" x14ac:dyDescent="0.2">
      <c r="F77" s="16" t="s">
        <v>167</v>
      </c>
      <c r="G77" s="57">
        <v>0.52400000000000002</v>
      </c>
    </row>
    <row r="78" spans="1:7" x14ac:dyDescent="0.2">
      <c r="F78" s="16" t="s">
        <v>168</v>
      </c>
      <c r="G78" s="57">
        <v>0.38700000000000001</v>
      </c>
    </row>
    <row r="79" spans="1:7" x14ac:dyDescent="0.2">
      <c r="F79" s="26" t="s">
        <v>118</v>
      </c>
      <c r="G79" s="57">
        <v>0.26800000000000002</v>
      </c>
    </row>
    <row r="80" spans="1:7" ht="13.5" thickBot="1" x14ac:dyDescent="0.25">
      <c r="F80" s="58" t="s">
        <v>169</v>
      </c>
      <c r="G80" s="59">
        <v>0.193</v>
      </c>
    </row>
    <row r="94" spans="5:5" x14ac:dyDescent="0.2">
      <c r="E94" s="60"/>
    </row>
  </sheetData>
  <mergeCells count="5">
    <mergeCell ref="A69:B69"/>
    <mergeCell ref="A1:B1"/>
    <mergeCell ref="A37:B37"/>
    <mergeCell ref="A43:B43"/>
    <mergeCell ref="A44:B44"/>
  </mergeCells>
  <phoneticPr fontId="0" type="noConversion"/>
  <dataValidations count="13">
    <dataValidation type="decimal" allowBlank="1" showInputMessage="1" showErrorMessage="1" sqref="B11 B10 B13" xr:uid="{00000000-0002-0000-0200-000000000000}">
      <formula1>0</formula1>
      <formula2>100000000</formula2>
    </dataValidation>
    <dataValidation type="decimal" allowBlank="1" showInputMessage="1" showErrorMessage="1" sqref="B12" xr:uid="{00000000-0002-0000-0200-000001000000}">
      <formula1>0</formula1>
      <formula2>100000000000</formula2>
    </dataValidation>
    <dataValidation type="list" operator="greaterThanOrEqual" allowBlank="1" showInputMessage="1" showErrorMessage="1" sqref="B14" xr:uid="{00000000-0002-0000-0200-000002000000}">
      <formula1>$T$3:$T$4</formula1>
    </dataValidation>
    <dataValidation type="list" allowBlank="1" showInputMessage="1" showErrorMessage="1" sqref="B57 B61" xr:uid="{00000000-0002-0000-0200-000003000000}">
      <formula1>$I$3:$I$41</formula1>
    </dataValidation>
    <dataValidation type="list" allowBlank="1" showInputMessage="1" showErrorMessage="1" sqref="B51 B47" xr:uid="{00000000-0002-0000-0200-000004000000}">
      <formula1>$F$3:$F$80</formula1>
    </dataValidation>
    <dataValidation type="list" operator="greaterThanOrEqual" allowBlank="1" showInputMessage="1" showErrorMessage="1" sqref="B3 B5 B6 B8" xr:uid="{00000000-0002-0000-0200-000005000000}">
      <formula1>$R$3:$R$4</formula1>
    </dataValidation>
    <dataValidation type="textLength" operator="equal" allowBlank="1" showInputMessage="1" showErrorMessage="1" errorTitle="Dato erróneo" error="El CUPS debe estar informado por 22 dígitos" promptTitle="CUPS del suministro" sqref="B4" xr:uid="{00000000-0002-0000-0200-000006000000}">
      <formula1>22</formula1>
    </dataValidation>
    <dataValidation type="list" operator="greaterThanOrEqual" allowBlank="1" showInputMessage="1" showErrorMessage="1" sqref="B7" xr:uid="{00000000-0002-0000-0200-000007000000}">
      <formula1>$S$3:$S$4</formula1>
    </dataValidation>
    <dataValidation type="list" allowBlank="1" showInputMessage="1" showErrorMessage="1" sqref="B8" xr:uid="{00000000-0002-0000-0200-000008000000}">
      <formula1>"0"</formula1>
    </dataValidation>
    <dataValidation type="textLength" operator="equal" allowBlank="1" showInputMessage="1" showErrorMessage="1" errorTitle="Dato erróneo" error="El CUPS debe estar informado por 22 dígitos" promptTitle="CUPS del SSAA" sqref="B9" xr:uid="{00000000-0002-0000-0200-000009000000}">
      <formula1>22</formula1>
    </dataValidation>
    <dataValidation type="list" allowBlank="1" showInputMessage="1" showErrorMessage="1" sqref="B14" xr:uid="{00000000-0002-0000-0200-00000A000000}">
      <formula1>$T$3:$T$4</formula1>
    </dataValidation>
    <dataValidation type="textLength" operator="equal" allowBlank="1" showInputMessage="1" showErrorMessage="1" errorTitle="Dato erróneo" error="La referencia catastral debe estar formada por 20 dígitos" sqref="B19" xr:uid="{00000000-0002-0000-0200-00000B000000}">
      <formula1>20</formula1>
    </dataValidation>
    <dataValidation type="textLength" operator="equal" allowBlank="1" showInputMessage="1" showErrorMessage="1" error="El código postal debe estar informado por 5 dígitos" sqref="B18 B25" xr:uid="{00000000-0002-0000-0200-00000C000000}">
      <formula1>5</formula1>
    </dataValidation>
  </dataValidations>
  <printOptions horizontalCentered="1"/>
  <pageMargins left="0.28999999999999998" right="0.19685039370078741" top="0.92" bottom="0.52" header="0.27" footer="0"/>
  <pageSetup paperSize="9" scale="61" orientation="portrait" horizontalDpi="300" verticalDpi="300" r:id="rId1"/>
  <headerFooter alignWithMargins="0">
    <oddHeader>&amp;C&amp;G&amp;R&amp;D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baja tensión</vt:lpstr>
      <vt:lpstr>media tension</vt:lpstr>
      <vt:lpstr>DATOS PARA FORMALIZAR CONTRATOS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Christian Oliver</cp:lastModifiedBy>
  <cp:lastPrinted>2008-07-03T09:34:00Z</cp:lastPrinted>
  <dcterms:created xsi:type="dcterms:W3CDTF">1996-11-27T10:00:04Z</dcterms:created>
  <dcterms:modified xsi:type="dcterms:W3CDTF">2024-03-11T07:46:34Z</dcterms:modified>
</cp:coreProperties>
</file>